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3.xml" ContentType="application/vnd.openxmlformats-officedocument.drawing+xml"/>
  <Override PartName="/xl/charts/chartEx1.xml" ContentType="application/vnd.ms-office.chartex+xml"/>
  <Override PartName="/xl/charts/style22.xml" ContentType="application/vnd.ms-office.chartstyle+xml"/>
  <Override PartName="/xl/charts/colors22.xml" ContentType="application/vnd.ms-office.chartcolorstyle+xml"/>
  <Override PartName="/xl/charts/chartEx2.xml" ContentType="application/vnd.ms-office.chartex+xml"/>
  <Override PartName="/xl/charts/style23.xml" ContentType="application/vnd.ms-office.chartstyle+xml"/>
  <Override PartName="/xl/charts/colors23.xml" ContentType="application/vnd.ms-office.chartcolorstyle+xml"/>
  <Override PartName="/xl/drawings/drawing14.xml" ContentType="application/vnd.openxmlformats-officedocument.drawing+xml"/>
  <Override PartName="/xl/charts/chartEx3.xml" ContentType="application/vnd.ms-office.chartex+xml"/>
  <Override PartName="/xl/charts/style24.xml" ContentType="application/vnd.ms-office.chartstyle+xml"/>
  <Override PartName="/xl/charts/colors24.xml" ContentType="application/vnd.ms-office.chartcolorstyle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6.xml" ContentType="application/vnd.openxmlformats-officedocument.drawing+xml"/>
  <Override PartName="/xl/charts/chart23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7.xml" ContentType="application/vnd.openxmlformats-officedocument.drawing+xml"/>
  <Override PartName="/xl/ctrlProps/ctrlProp1.xml" ContentType="application/vnd.ms-excel.controlproperties+xml"/>
  <Override PartName="/xl/charts/chart24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8.xml" ContentType="application/vnd.openxmlformats-officedocument.drawing+xml"/>
  <Override PartName="/xl/charts/chart25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9.xml" ContentType="application/vnd.openxmlformats-officedocument.drawing+xml"/>
  <Override PartName="/xl/charts/chart26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Office 2019\Desktop\Příručka Excel II\Hotové sešity\"/>
    </mc:Choice>
  </mc:AlternateContent>
  <xr:revisionPtr revIDLastSave="0" documentId="13_ncr:1_{76E96249-990A-4D8E-A728-00F674514710}" xr6:coauthVersionLast="36" xr6:coauthVersionMax="36" xr10:uidLastSave="{00000000-0000-0000-0000-000000000000}"/>
  <bookViews>
    <workbookView xWindow="0" yWindow="0" windowWidth="18810" windowHeight="6770" xr2:uid="{00000000-000D-0000-FFFF-FFFF00000000}"/>
  </bookViews>
  <sheets>
    <sheet name="Vytvoření grafu" sheetId="1" r:id="rId1"/>
    <sheet name="Sloučené popisky" sheetId="12" r:id="rId2"/>
    <sheet name="Výplně datové řady" sheetId="2" r:id="rId3"/>
    <sheet name="Popisky dat" sheetId="3" r:id="rId4"/>
    <sheet name="Měřítko na osách" sheetId="4" r:id="rId5"/>
    <sheet name="Šablona grafu" sheetId="5" r:id="rId6"/>
    <sheet name="Stejné barvy" sheetId="6" r:id="rId7"/>
    <sheet name="Odlišné datové řady" sheetId="8" r:id="rId8"/>
    <sheet name="Zobrazení mezí" sheetId="9" r:id="rId9"/>
    <sheet name="Změna šířky sloupce" sheetId="10" r:id="rId10"/>
    <sheet name="Vedlejší osa" sheetId="18" r:id="rId11"/>
    <sheet name="Výsečové grafy" sheetId="7" r:id="rId12"/>
    <sheet name="Vícevrstvý prstencový" sheetId="23" r:id="rId13"/>
    <sheet name="Vodopádový graf" sheetId="24" r:id="rId14"/>
    <sheet name="Histogram" sheetId="14" r:id="rId15"/>
    <sheet name="Barevné rozdělení dat.sloupce" sheetId="15" r:id="rId16"/>
    <sheet name="Přesný odečet hodnoty" sheetId="16" r:id="rId17"/>
    <sheet name="Oboustranný histogram" sheetId="17" r:id="rId18"/>
    <sheet name="Překryvný graf" sheetId="19" r:id="rId19"/>
    <sheet name="Minigrafy" sheetId="22" r:id="rId20"/>
  </sheets>
  <externalReferences>
    <externalReference r:id="rId21"/>
  </externalReferences>
  <definedNames>
    <definedName name="_xlchart.v1.0" hidden="1">'Vícevrstvý prstencový'!$J$2:$L$16</definedName>
    <definedName name="_xlchart.v1.1" hidden="1">'Vícevrstvý prstencový'!$M$1</definedName>
    <definedName name="_xlchart.v1.10" hidden="1">'Vodopádový graf'!$B$2:$G$2</definedName>
    <definedName name="_xlchart.v1.11" hidden="1">'Vodopádový graf'!$B$3:$G$3</definedName>
    <definedName name="_xlchart.v1.12" hidden="1">'Vodopádový graf'!$B$4:$G$4</definedName>
    <definedName name="_xlchart.v1.13" hidden="1">'Vodopádový graf'!$A$2</definedName>
    <definedName name="_xlchart.v1.14" hidden="1">'Vodopádový graf'!$A$3</definedName>
    <definedName name="_xlchart.v1.15" hidden="1">'Vodopádový graf'!$A$4</definedName>
    <definedName name="_xlchart.v1.16" hidden="1">'Vodopádový graf'!$B$1:$G$1</definedName>
    <definedName name="_xlchart.v1.17" hidden="1">'Vodopádový graf'!$B$2:$G$2</definedName>
    <definedName name="_xlchart.v1.18" hidden="1">'Vodopádový graf'!$B$3:$G$3</definedName>
    <definedName name="_xlchart.v1.19" hidden="1">'Vodopádový graf'!$B$4:$G$4</definedName>
    <definedName name="_xlchart.v1.2" hidden="1">'Vícevrstvý prstencový'!$M$2:$M$16</definedName>
    <definedName name="_xlchart.v1.3" hidden="1">'Vícevrstvý prstencový'!$A$2:$C$16</definedName>
    <definedName name="_xlchart.v1.4" hidden="1">'Vícevrstvý prstencový'!$D$1</definedName>
    <definedName name="_xlchart.v1.5" hidden="1">'Vícevrstvý prstencový'!$D$2:$D$16</definedName>
    <definedName name="_xlchart.v1.6" hidden="1">'Vodopádový graf'!$A$2</definedName>
    <definedName name="_xlchart.v1.7" hidden="1">'Vodopádový graf'!$A$3</definedName>
    <definedName name="_xlchart.v1.8" hidden="1">'Vodopádový graf'!$A$4</definedName>
    <definedName name="_xlchart.v1.9" hidden="1">'Vodopádový graf'!$B$1:$G$1</definedName>
    <definedName name="NabidkaZbozi">INDIRECT("$G$"&amp;'[1]Dynamická změna nabídky I'!$M$9&amp;":$G$"&amp;'[1]Dynamická změna nabídky I'!$M$11,TRUE)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24" l="1"/>
  <c r="D2" i="24"/>
  <c r="F2" i="24"/>
  <c r="G2" i="24"/>
  <c r="E4" i="17" l="1"/>
  <c r="E5" i="17"/>
  <c r="E6" i="17"/>
  <c r="E3" i="17"/>
  <c r="D4" i="17"/>
  <c r="D5" i="17"/>
  <c r="D6" i="17"/>
  <c r="D3" i="17"/>
  <c r="C4" i="16" l="1"/>
  <c r="D4" i="16"/>
  <c r="E4" i="16"/>
  <c r="F4" i="16"/>
  <c r="G4" i="16"/>
  <c r="B4" i="16"/>
  <c r="E4" i="14" l="1"/>
  <c r="E5" i="14"/>
  <c r="H10" i="14" s="1"/>
  <c r="E6" i="14"/>
  <c r="H11" i="14" s="1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3" i="14"/>
  <c r="H4" i="14" s="1"/>
  <c r="H4" i="15"/>
  <c r="H5" i="15"/>
  <c r="H6" i="15"/>
  <c r="H7" i="15"/>
  <c r="H8" i="15"/>
  <c r="H3" i="15"/>
  <c r="G4" i="15"/>
  <c r="G5" i="15"/>
  <c r="G6" i="15"/>
  <c r="G7" i="15"/>
  <c r="G8" i="15"/>
  <c r="G3" i="15"/>
  <c r="F4" i="15"/>
  <c r="F5" i="15"/>
  <c r="F6" i="15"/>
  <c r="F7" i="15"/>
  <c r="F8" i="15"/>
  <c r="F3" i="15"/>
  <c r="E4" i="15"/>
  <c r="E5" i="15"/>
  <c r="E6" i="15"/>
  <c r="E7" i="15"/>
  <c r="E8" i="15"/>
  <c r="E3" i="15"/>
  <c r="D4" i="15"/>
  <c r="D5" i="15"/>
  <c r="D6" i="15"/>
  <c r="D7" i="15"/>
  <c r="D8" i="15"/>
  <c r="D3" i="15"/>
  <c r="H19" i="14" l="1"/>
  <c r="H15" i="14"/>
  <c r="H7" i="14"/>
  <c r="H18" i="14"/>
  <c r="H6" i="14"/>
  <c r="H17" i="14"/>
  <c r="H13" i="14"/>
  <c r="H9" i="14"/>
  <c r="H5" i="14"/>
  <c r="H14" i="14"/>
  <c r="H20" i="14"/>
  <c r="H16" i="14"/>
  <c r="H12" i="14"/>
  <c r="H8" i="14"/>
  <c r="H3" i="14"/>
  <c r="B3" i="9"/>
  <c r="C3" i="9"/>
  <c r="D3" i="9"/>
  <c r="C2" i="9"/>
  <c r="D2" i="9"/>
  <c r="B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Navarrů</author>
  </authors>
  <commentList>
    <comment ref="G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Horní graf načítá data z této tabulky. Ta má pouze jeden řádek popisek sloupců a jeden sloupec popisek řádků.
</t>
        </r>
      </text>
    </comment>
    <comment ref="G14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Dolní graf načítá data z této tabulky. Popisky sloupců jsou rozděleny do dovou řádků, popisky řádků jsou ve sloupcích A a B. Popisky skupin na vodorovné ose jsou ve dvou řádcích (druhý řádek označuje kvartály), v legendě jsou údaje sloučeny do jednoho řádku.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Navarrů</author>
  </authors>
  <commentList>
    <comment ref="A4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 xml:space="preserve">Doplňkové údaje v popiskách jsou načteny z této oblasti buněk.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Navarrů</author>
  </authors>
  <commentList>
    <comment ref="G2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Upravte hodnoty v buňkách G2 a G3 a sledujte posuny čar zobrazujících horní a dolní mez.</t>
        </r>
      </text>
    </comment>
  </commentList>
</comments>
</file>

<file path=xl/sharedStrings.xml><?xml version="1.0" encoding="utf-8"?>
<sst xmlns="http://schemas.openxmlformats.org/spreadsheetml/2006/main" count="324" uniqueCount="107">
  <si>
    <t>Leden</t>
  </si>
  <si>
    <t>Únor</t>
  </si>
  <si>
    <t>Březen</t>
  </si>
  <si>
    <t>Duben</t>
  </si>
  <si>
    <t>Praha</t>
  </si>
  <si>
    <t>Brno</t>
  </si>
  <si>
    <t>Ostrava</t>
  </si>
  <si>
    <t>Květen</t>
  </si>
  <si>
    <t>Plzeň</t>
  </si>
  <si>
    <t>Q1</t>
  </si>
  <si>
    <t>Q2</t>
  </si>
  <si>
    <t>Čechy</t>
  </si>
  <si>
    <t>Morava</t>
  </si>
  <si>
    <t>Hrušky</t>
  </si>
  <si>
    <t>Švestky</t>
  </si>
  <si>
    <t>Rajčata</t>
  </si>
  <si>
    <t>Pražáci:</t>
  </si>
  <si>
    <t>Brňáci:</t>
  </si>
  <si>
    <t>Ostraváci:</t>
  </si>
  <si>
    <t>Kolín</t>
  </si>
  <si>
    <t>Kladno</t>
  </si>
  <si>
    <t>Slaný</t>
  </si>
  <si>
    <t>Koblihy</t>
  </si>
  <si>
    <t>Pletýnky</t>
  </si>
  <si>
    <t>Chlebíčky</t>
  </si>
  <si>
    <t>Kralupy</t>
  </si>
  <si>
    <t>Dobříš</t>
  </si>
  <si>
    <t>Mníšek</t>
  </si>
  <si>
    <t>Prodej</t>
  </si>
  <si>
    <t>Jablka</t>
  </si>
  <si>
    <t>Počet stánků</t>
  </si>
  <si>
    <t>Týden 28</t>
  </si>
  <si>
    <t>Týden 29</t>
  </si>
  <si>
    <t>Týden 30</t>
  </si>
  <si>
    <t>Prodeje v tisících</t>
  </si>
  <si>
    <t>Návštěvníci v tisících</t>
  </si>
  <si>
    <t>Horní mez</t>
  </si>
  <si>
    <t>Dolní mez</t>
  </si>
  <si>
    <t>Salát</t>
  </si>
  <si>
    <t>Brambory</t>
  </si>
  <si>
    <t>Řepa</t>
  </si>
  <si>
    <t>Pokorná</t>
  </si>
  <si>
    <t>Novák</t>
  </si>
  <si>
    <t>Mladý</t>
  </si>
  <si>
    <t>Trčková</t>
  </si>
  <si>
    <t>Fialový</t>
  </si>
  <si>
    <t>Bartoš</t>
  </si>
  <si>
    <t>Kapoun</t>
  </si>
  <si>
    <t>Široká</t>
  </si>
  <si>
    <t>Počet výskytů</t>
  </si>
  <si>
    <t>Doba jednání</t>
  </si>
  <si>
    <t>Konec</t>
  </si>
  <si>
    <t>Začátek</t>
  </si>
  <si>
    <t>Kdo</t>
  </si>
  <si>
    <t>Datum</t>
  </si>
  <si>
    <t>Tabulka pro histogram</t>
  </si>
  <si>
    <t>Původní tabulka se záznamy o jednáních</t>
  </si>
  <si>
    <t>Jméno</t>
  </si>
  <si>
    <t>Obrat</t>
  </si>
  <si>
    <t>Hubená</t>
  </si>
  <si>
    <t>Chval</t>
  </si>
  <si>
    <t>Singer</t>
  </si>
  <si>
    <t>Pátek</t>
  </si>
  <si>
    <t>Kryčer</t>
  </si>
  <si>
    <t>Gold hranice</t>
  </si>
  <si>
    <t>Min. hranice</t>
  </si>
  <si>
    <t>Min.obrat</t>
  </si>
  <si>
    <t>Min. čára</t>
  </si>
  <si>
    <t>Gold čára</t>
  </si>
  <si>
    <t>Původní tabulka</t>
  </si>
  <si>
    <t>Tabulka pro vytvoření grafu</t>
  </si>
  <si>
    <t>Hranice oblastí</t>
  </si>
  <si>
    <t>Splněno</t>
  </si>
  <si>
    <t>Gold</t>
  </si>
  <si>
    <t>Červen</t>
  </si>
  <si>
    <t>Měřidlo</t>
  </si>
  <si>
    <t>Poloha měřidla</t>
  </si>
  <si>
    <t>Automobily</t>
  </si>
  <si>
    <t>Skůtry</t>
  </si>
  <si>
    <t>Muži</t>
  </si>
  <si>
    <t>Ženy</t>
  </si>
  <si>
    <t>Kosmetika</t>
  </si>
  <si>
    <t>Prací prostř.</t>
  </si>
  <si>
    <t>Zubní péče</t>
  </si>
  <si>
    <t>Popisky</t>
  </si>
  <si>
    <t>Úklid</t>
  </si>
  <si>
    <t>Počty prodejů</t>
  </si>
  <si>
    <t>Pomocné sloupce</t>
  </si>
  <si>
    <t>Červenec</t>
  </si>
  <si>
    <t>Srpen</t>
  </si>
  <si>
    <t>Září</t>
  </si>
  <si>
    <t>Říjen</t>
  </si>
  <si>
    <t>Listopad</t>
  </si>
  <si>
    <t>Prosinec</t>
  </si>
  <si>
    <t>Lokalita</t>
  </si>
  <si>
    <t>Olomouc</t>
  </si>
  <si>
    <t>Spojnicový minigraf</t>
  </si>
  <si>
    <t>Sloupcový minigraf</t>
  </si>
  <si>
    <t>Minigraf Vzestupy/poklesy.</t>
  </si>
  <si>
    <t>Měsíc</t>
  </si>
  <si>
    <t>Bratislava</t>
  </si>
  <si>
    <t>Čadca</t>
  </si>
  <si>
    <t>Písek</t>
  </si>
  <si>
    <t>Stát</t>
  </si>
  <si>
    <t>ČR</t>
  </si>
  <si>
    <t>SK</t>
  </si>
  <si>
    <t>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</si>
</sst>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&quot; kg&quot;"/>
    <numFmt numFmtId="165" formatCode="h:mm;@"/>
    <numFmt numFmtId="166" formatCode="_-* #,##0\ &quot;Kč&quot;_-;\-* #,##0\ &quot;Kč&quot;_-;_-* &quot;-&quot;??\ &quot;Kč&quot;_-;_-@_-"/>
  </numFmts>
  <fonts count="9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1" fillId="3" borderId="0" xfId="0" applyFont="1" applyFill="1"/>
    <xf numFmtId="0" fontId="0" fillId="0" borderId="1" xfId="0" applyBorder="1"/>
    <xf numFmtId="164" fontId="0" fillId="0" borderId="0" xfId="0" applyNumberFormat="1"/>
    <xf numFmtId="0" fontId="4" fillId="0" borderId="0" xfId="0" applyFont="1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165" fontId="0" fillId="0" borderId="0" xfId="0" applyNumberFormat="1"/>
    <xf numFmtId="14" fontId="0" fillId="0" borderId="0" xfId="0" applyNumberFormat="1"/>
    <xf numFmtId="0" fontId="0" fillId="0" borderId="0" xfId="0" applyNumberFormat="1"/>
    <xf numFmtId="0" fontId="5" fillId="0" borderId="0" xfId="0" applyFont="1"/>
    <xf numFmtId="166" fontId="0" fillId="0" borderId="0" xfId="1" applyNumberFormat="1" applyFont="1"/>
    <xf numFmtId="166" fontId="0" fillId="0" borderId="0" xfId="0" applyNumberFormat="1"/>
    <xf numFmtId="0" fontId="7" fillId="0" borderId="0" xfId="0" applyFont="1"/>
    <xf numFmtId="0" fontId="8" fillId="0" borderId="0" xfId="0" applyFont="1"/>
    <xf numFmtId="0" fontId="5" fillId="0" borderId="0" xfId="0" applyFont="1" applyAlignment="1"/>
    <xf numFmtId="0" fontId="5" fillId="0" borderId="0" xfId="0" applyNumberFormat="1" applyFont="1"/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2" xfId="0" applyBorder="1" applyAlignment="1">
      <alignment horizontal="center" vertical="center" textRotation="90"/>
    </xf>
    <xf numFmtId="0" fontId="1" fillId="3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0" fillId="0" borderId="0" xfId="0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'Vytvoření grafu'!$B$2</c:f>
              <c:strCache>
                <c:ptCount val="1"/>
                <c:pt idx="0">
                  <c:v>Praha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'Vytvoření grafu'!$C$1:$G$1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'Vytvoření grafu'!$C$2:$G$2</c:f>
              <c:numCache>
                <c:formatCode>General</c:formatCode>
                <c:ptCount val="5"/>
                <c:pt idx="0">
                  <c:v>11</c:v>
                </c:pt>
                <c:pt idx="1">
                  <c:v>18</c:v>
                </c:pt>
                <c:pt idx="2">
                  <c:v>16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8-4A07-AC8C-FB83E460AEDA}"/>
            </c:ext>
          </c:extLst>
        </c:ser>
        <c:ser>
          <c:idx val="1"/>
          <c:order val="1"/>
          <c:tx>
            <c:strRef>
              <c:f>'Vytvoření grafu'!$B$3</c:f>
              <c:strCache>
                <c:ptCount val="1"/>
                <c:pt idx="0">
                  <c:v>Plzeň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'Vytvoření grafu'!$C$1:$G$1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'Vytvoření grafu'!$C$3:$G$3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98-4A07-AC8C-FB83E460AEDA}"/>
            </c:ext>
          </c:extLst>
        </c:ser>
        <c:ser>
          <c:idx val="2"/>
          <c:order val="2"/>
          <c:tx>
            <c:strRef>
              <c:f>'Vytvoření grafu'!$B$4</c:f>
              <c:strCache>
                <c:ptCount val="1"/>
                <c:pt idx="0">
                  <c:v>Brno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'Vytvoření grafu'!$C$1:$G$1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'Vytvoření grafu'!$C$4:$G$4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8-4A07-AC8C-FB83E460AEDA}"/>
            </c:ext>
          </c:extLst>
        </c:ser>
        <c:ser>
          <c:idx val="3"/>
          <c:order val="3"/>
          <c:tx>
            <c:strRef>
              <c:f>'Vytvoření grafu'!$B$5</c:f>
              <c:strCache>
                <c:ptCount val="1"/>
                <c:pt idx="0">
                  <c:v>Ostrava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'Vytvoření grafu'!$C$1:$G$1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'Vytvoření grafu'!$C$5:$G$5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98-4A07-AC8C-FB83E460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269264"/>
        <c:axId val="311265984"/>
      </c:barChart>
      <c:catAx>
        <c:axId val="31126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1265984"/>
        <c:crosses val="autoZero"/>
        <c:auto val="1"/>
        <c:lblAlgn val="ctr"/>
        <c:lblOffset val="100"/>
        <c:noMultiLvlLbl val="0"/>
      </c:catAx>
      <c:valAx>
        <c:axId val="31126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126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Vybrané pobočky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'Stejné barvy'!$A$2</c:f>
              <c:strCache>
                <c:ptCount val="1"/>
                <c:pt idx="0">
                  <c:v>Praha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barvy'!$B$2:$D$2</c:f>
              <c:numCache>
                <c:formatCode>General</c:formatCode>
                <c:ptCount val="3"/>
                <c:pt idx="0">
                  <c:v>25</c:v>
                </c:pt>
                <c:pt idx="1">
                  <c:v>23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D-423A-9678-AC4E4CC1B28E}"/>
            </c:ext>
          </c:extLst>
        </c:ser>
        <c:ser>
          <c:idx val="2"/>
          <c:order val="2"/>
          <c:tx>
            <c:strRef>
              <c:f>'Stejné barvy'!$A$4</c:f>
              <c:strCache>
                <c:ptCount val="1"/>
                <c:pt idx="0">
                  <c:v>Kladno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barvy'!$B$4:$D$4</c:f>
              <c:numCache>
                <c:formatCode>General</c:formatCode>
                <c:ptCount val="3"/>
                <c:pt idx="0">
                  <c:v>21</c:v>
                </c:pt>
                <c:pt idx="1">
                  <c:v>24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1D-423A-9678-AC4E4CC1B28E}"/>
            </c:ext>
          </c:extLst>
        </c:ser>
        <c:ser>
          <c:idx val="4"/>
          <c:order val="4"/>
          <c:tx>
            <c:strRef>
              <c:f>'Stejné barvy'!$A$6</c:f>
              <c:strCache>
                <c:ptCount val="1"/>
                <c:pt idx="0">
                  <c:v>Mníšek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barvy'!$B$6:$D$6</c:f>
              <c:numCache>
                <c:formatCode>General</c:formatCode>
                <c:ptCount val="3"/>
                <c:pt idx="0">
                  <c:v>22</c:v>
                </c:pt>
                <c:pt idx="1">
                  <c:v>21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1D-423A-9678-AC4E4CC1B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298896"/>
        <c:axId val="38330053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'Stejné barvy'!$A$3</c15:sqref>
                        </c15:formulaRef>
                      </c:ext>
                    </c:extLst>
                    <c:strCache>
                      <c:ptCount val="1"/>
                      <c:pt idx="0">
                        <c:v>Kralupy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'Stejné barvy'!$B$1:$D$1</c15:sqref>
                        </c15:formulaRef>
                      </c:ext>
                    </c:extLst>
                    <c:strCache>
                      <c:ptCount val="3"/>
                      <c:pt idx="0">
                        <c:v>Koblihy</c:v>
                      </c:pt>
                      <c:pt idx="1">
                        <c:v>Pletýnky</c:v>
                      </c:pt>
                      <c:pt idx="2">
                        <c:v>Chlebíčky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'Stejné barvy'!$B$3:$D$3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19</c:v>
                      </c:pt>
                      <c:pt idx="1">
                        <c:v>11</c:v>
                      </c:pt>
                      <c:pt idx="2">
                        <c:v>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91D-423A-9678-AC4E4CC1B28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barvy'!$A$5</c15:sqref>
                        </c15:formulaRef>
                      </c:ext>
                    </c:extLst>
                    <c:strCache>
                      <c:ptCount val="1"/>
                      <c:pt idx="0">
                        <c:v>Dobříš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barvy'!$B$1:$D$1</c15:sqref>
                        </c15:formulaRef>
                      </c:ext>
                    </c:extLst>
                    <c:strCache>
                      <c:ptCount val="3"/>
                      <c:pt idx="0">
                        <c:v>Koblihy</c:v>
                      </c:pt>
                      <c:pt idx="1">
                        <c:v>Pletýnky</c:v>
                      </c:pt>
                      <c:pt idx="2">
                        <c:v>Chlebíčky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barvy'!$B$5:$D$5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21</c:v>
                      </c:pt>
                      <c:pt idx="1">
                        <c:v>21</c:v>
                      </c:pt>
                      <c:pt idx="2">
                        <c:v>15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91D-423A-9678-AC4E4CC1B28E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barvy'!$A$7</c15:sqref>
                        </c15:formulaRef>
                      </c:ext>
                    </c:extLst>
                    <c:strCache>
                      <c:ptCount val="1"/>
                      <c:pt idx="0">
                        <c:v>Slaný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barvy'!$B$1:$D$1</c15:sqref>
                        </c15:formulaRef>
                      </c:ext>
                    </c:extLst>
                    <c:strCache>
                      <c:ptCount val="3"/>
                      <c:pt idx="0">
                        <c:v>Koblihy</c:v>
                      </c:pt>
                      <c:pt idx="1">
                        <c:v>Pletýnky</c:v>
                      </c:pt>
                      <c:pt idx="2">
                        <c:v>Chlebíčky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'Stejné barvy'!$B$7:$D$7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22</c:v>
                      </c:pt>
                      <c:pt idx="1">
                        <c:v>14</c:v>
                      </c:pt>
                      <c:pt idx="2">
                        <c:v>11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91D-423A-9678-AC4E4CC1B28E}"/>
                  </c:ext>
                </c:extLst>
              </c15:ser>
            </c15:filteredBarSeries>
          </c:ext>
        </c:extLst>
      </c:barChart>
      <c:catAx>
        <c:axId val="38329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3300536"/>
        <c:crosses val="autoZero"/>
        <c:auto val="1"/>
        <c:lblAlgn val="ctr"/>
        <c:lblOffset val="100"/>
        <c:noMultiLvlLbl val="0"/>
      </c:catAx>
      <c:valAx>
        <c:axId val="383300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329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'Odlišné datové řady'!$A$3</c:f>
              <c:strCache>
                <c:ptCount val="1"/>
                <c:pt idx="0">
                  <c:v>Návštěvníci v tisících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'Odlišné datové řady'!$B$1:$D$1</c:f>
              <c:strCache>
                <c:ptCount val="3"/>
                <c:pt idx="0">
                  <c:v>Týden 28</c:v>
                </c:pt>
                <c:pt idx="1">
                  <c:v>Týden 29</c:v>
                </c:pt>
                <c:pt idx="2">
                  <c:v>Týden 30</c:v>
                </c:pt>
              </c:strCache>
            </c:strRef>
          </c:cat>
          <c:val>
            <c:numRef>
              <c:f>'Odlišné datové řady'!$B$3:$D$3</c:f>
              <c:numCache>
                <c:formatCode>General</c:formatCode>
                <c:ptCount val="3"/>
                <c:pt idx="0">
                  <c:v>28</c:v>
                </c:pt>
                <c:pt idx="1">
                  <c:v>29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9C-41D4-9E75-F7DC50C1DD1B}"/>
            </c:ext>
          </c:extLst>
        </c:ser>
        <c:ser>
          <c:idx val="2"/>
          <c:order val="2"/>
          <c:tx>
            <c:strRef>
              <c:f>'Odlišné datové řady'!$A$4</c:f>
              <c:strCache>
                <c:ptCount val="1"/>
                <c:pt idx="0">
                  <c:v>Počet stánků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'Odlišné datové řady'!$B$1:$D$1</c:f>
              <c:strCache>
                <c:ptCount val="3"/>
                <c:pt idx="0">
                  <c:v>Týden 28</c:v>
                </c:pt>
                <c:pt idx="1">
                  <c:v>Týden 29</c:v>
                </c:pt>
                <c:pt idx="2">
                  <c:v>Týden 30</c:v>
                </c:pt>
              </c:strCache>
            </c:strRef>
          </c:cat>
          <c:val>
            <c:numRef>
              <c:f>'Odlišné datové řady'!$B$4:$D$4</c:f>
              <c:numCache>
                <c:formatCode>General</c:formatCode>
                <c:ptCount val="3"/>
                <c:pt idx="0">
                  <c:v>20</c:v>
                </c:pt>
                <c:pt idx="1">
                  <c:v>21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9C-41D4-9E75-F7DC50C1D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166520"/>
        <c:axId val="382169472"/>
      </c:barChart>
      <c:lineChart>
        <c:grouping val="standard"/>
        <c:varyColors val="0"/>
        <c:ser>
          <c:idx val="0"/>
          <c:order val="0"/>
          <c:tx>
            <c:strRef>
              <c:f>'Odlišné datové řady'!$A$2</c:f>
              <c:strCache>
                <c:ptCount val="1"/>
                <c:pt idx="0">
                  <c:v>Prodeje v tisících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'Odlišné datové řady'!$B$1:$D$1</c:f>
              <c:strCache>
                <c:ptCount val="3"/>
                <c:pt idx="0">
                  <c:v>Týden 28</c:v>
                </c:pt>
                <c:pt idx="1">
                  <c:v>Týden 29</c:v>
                </c:pt>
                <c:pt idx="2">
                  <c:v>Týden 30</c:v>
                </c:pt>
              </c:strCache>
            </c:strRef>
          </c:cat>
          <c:val>
            <c:numRef>
              <c:f>'Odlišné datové řady'!$B$2:$D$2</c:f>
              <c:numCache>
                <c:formatCode>General</c:formatCode>
                <c:ptCount val="3"/>
                <c:pt idx="0">
                  <c:v>25</c:v>
                </c:pt>
                <c:pt idx="1">
                  <c:v>23</c:v>
                </c:pt>
                <c:pt idx="2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9C-41D4-9E75-F7DC50C1D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166520"/>
        <c:axId val="382169472"/>
      </c:lineChart>
      <c:catAx>
        <c:axId val="38216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2169472"/>
        <c:crosses val="autoZero"/>
        <c:auto val="1"/>
        <c:lblAlgn val="ctr"/>
        <c:lblOffset val="100"/>
        <c:noMultiLvlLbl val="0"/>
      </c:catAx>
      <c:valAx>
        <c:axId val="38216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216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'Zobrazení mezí'!$A$4:$A$4</c:f>
              <c:strCache>
                <c:ptCount val="1"/>
                <c:pt idx="0">
                  <c:v>Salát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'Zobrazení mezí'!$B$1:$D$1</c:f>
              <c:strCache>
                <c:ptCount val="3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</c:strCache>
            </c:strRef>
          </c:cat>
          <c:val>
            <c:numRef>
              <c:f>'Zobrazení mezí'!$B$4:$D$4</c:f>
              <c:numCache>
                <c:formatCode>General</c:formatCode>
                <c:ptCount val="3"/>
                <c:pt idx="0">
                  <c:v>35</c:v>
                </c:pt>
                <c:pt idx="1">
                  <c:v>20</c:v>
                </c:pt>
                <c:pt idx="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10-400A-BB3E-558A9FC415A3}"/>
            </c:ext>
          </c:extLst>
        </c:ser>
        <c:ser>
          <c:idx val="3"/>
          <c:order val="3"/>
          <c:tx>
            <c:strRef>
              <c:f>'Zobrazení mezí'!$A$5:$A$5</c:f>
              <c:strCache>
                <c:ptCount val="1"/>
                <c:pt idx="0">
                  <c:v>Brambory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'Zobrazení mezí'!$B$1:$D$1</c:f>
              <c:strCache>
                <c:ptCount val="3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</c:strCache>
            </c:strRef>
          </c:cat>
          <c:val>
            <c:numRef>
              <c:f>'Zobrazení mezí'!$B$5:$D$5</c:f>
              <c:numCache>
                <c:formatCode>General</c:formatCode>
                <c:ptCount val="3"/>
                <c:pt idx="0">
                  <c:v>35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10-400A-BB3E-558A9FC415A3}"/>
            </c:ext>
          </c:extLst>
        </c:ser>
        <c:ser>
          <c:idx val="4"/>
          <c:order val="4"/>
          <c:tx>
            <c:strRef>
              <c:f>'Zobrazení mezí'!$A$6:$A$6</c:f>
              <c:strCache>
                <c:ptCount val="1"/>
                <c:pt idx="0">
                  <c:v>Řepa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'Zobrazení mezí'!$B$1:$D$1</c:f>
              <c:strCache>
                <c:ptCount val="3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</c:strCache>
            </c:strRef>
          </c:cat>
          <c:val>
            <c:numRef>
              <c:f>'Zobrazení mezí'!$B$6:$D$6</c:f>
              <c:numCache>
                <c:formatCode>General</c:formatCode>
                <c:ptCount val="3"/>
                <c:pt idx="0">
                  <c:v>31</c:v>
                </c:pt>
                <c:pt idx="1">
                  <c:v>25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10-400A-BB3E-558A9FC41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7"/>
        <c:axId val="389482648"/>
        <c:axId val="389480024"/>
      </c:barChart>
      <c:lineChart>
        <c:grouping val="standard"/>
        <c:varyColors val="0"/>
        <c:ser>
          <c:idx val="0"/>
          <c:order val="0"/>
          <c:tx>
            <c:strRef>
              <c:f>'Zobrazení mezí'!$A$2</c:f>
              <c:strCache>
                <c:ptCount val="1"/>
                <c:pt idx="0">
                  <c:v>Horní mez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'Zobrazení mezí'!$B$1:$D$1</c:f>
              <c:strCache>
                <c:ptCount val="3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</c:strCache>
            </c:strRef>
          </c:cat>
          <c:val>
            <c:numRef>
              <c:f>'Zobrazení mezí'!$B$2:$D$2</c:f>
              <c:numCache>
                <c:formatCode>General</c:formatCode>
                <c:ptCount val="3"/>
                <c:pt idx="0">
                  <c:v>31</c:v>
                </c:pt>
                <c:pt idx="1">
                  <c:v>31</c:v>
                </c:pt>
                <c:pt idx="2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0-400A-BB3E-558A9FC415A3}"/>
            </c:ext>
          </c:extLst>
        </c:ser>
        <c:ser>
          <c:idx val="1"/>
          <c:order val="1"/>
          <c:tx>
            <c:strRef>
              <c:f>'Zobrazení mezí'!$A$3</c:f>
              <c:strCache>
                <c:ptCount val="1"/>
                <c:pt idx="0">
                  <c:v>Dolní mez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10-400A-BB3E-558A9FC415A3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254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5E10-400A-BB3E-558A9FC415A3}"/>
              </c:ext>
            </c:extLst>
          </c:dPt>
          <c:cat>
            <c:strRef>
              <c:f>'Zobrazení mezí'!$B$1:$D$1</c:f>
              <c:strCache>
                <c:ptCount val="3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</c:strCache>
            </c:strRef>
          </c:cat>
          <c:val>
            <c:numRef>
              <c:f>'Zobrazení mezí'!$B$3:$D$3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10-400A-BB3E-558A9FC41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482648"/>
        <c:axId val="389480024"/>
      </c:lineChart>
      <c:catAx>
        <c:axId val="38948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9480024"/>
        <c:crosses val="autoZero"/>
        <c:auto val="1"/>
        <c:lblAlgn val="ctr"/>
        <c:lblOffset val="100"/>
        <c:noMultiLvlLbl val="0"/>
      </c:catAx>
      <c:valAx>
        <c:axId val="38948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89482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Původní graf</a:t>
            </a:r>
          </a:p>
          <a:p>
            <a:pPr>
              <a:defRPr/>
            </a:pPr>
            <a:r>
              <a:rPr lang="cs-CZ"/>
              <a:t>Překrytí řad =</a:t>
            </a:r>
            <a:r>
              <a:rPr lang="cs-CZ" baseline="0"/>
              <a:t> </a:t>
            </a:r>
            <a:r>
              <a:rPr lang="cs-CZ" b="1" baseline="0"/>
              <a:t>-27%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'Změna šířky sloupce'!$B$1</c:f>
              <c:strCache>
                <c:ptCount val="1"/>
                <c:pt idx="0">
                  <c:v>Leden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sloupce'!$B$2:$B$5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16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8-4979-8C39-08F7A0A23C72}"/>
            </c:ext>
          </c:extLst>
        </c:ser>
        <c:ser>
          <c:idx val="1"/>
          <c:order val="1"/>
          <c:tx>
            <c:strRef>
              <c:f>'Změna šířky sloupce'!$C$1</c:f>
              <c:strCache>
                <c:ptCount val="1"/>
                <c:pt idx="0">
                  <c:v>Únor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sloupce'!$C$2:$C$5</c:f>
              <c:numCache>
                <c:formatCode>General</c:formatCode>
                <c:ptCount val="4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8-4979-8C39-08F7A0A23C72}"/>
            </c:ext>
          </c:extLst>
        </c:ser>
        <c:ser>
          <c:idx val="2"/>
          <c:order val="2"/>
          <c:tx>
            <c:strRef>
              <c:f>'Změna šířky sloupce'!$D$1</c:f>
              <c:strCache>
                <c:ptCount val="1"/>
                <c:pt idx="0">
                  <c:v>Březen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sloupce'!$D$2:$D$5</c:f>
              <c:numCache>
                <c:formatCode>General</c:formatCode>
                <c:ptCount val="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48-4979-8C39-08F7A0A23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318888"/>
        <c:axId val="295320528"/>
      </c:barChart>
      <c:catAx>
        <c:axId val="29531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0528"/>
        <c:crosses val="autoZero"/>
        <c:auto val="1"/>
        <c:lblAlgn val="ctr"/>
        <c:lblOffset val="100"/>
        <c:noMultiLvlLbl val="0"/>
      </c:catAx>
      <c:valAx>
        <c:axId val="29532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18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Překrytí řad = 0%</a:t>
            </a:r>
          </a:p>
          <a:p>
            <a:pPr>
              <a:defRPr/>
            </a:pPr>
            <a:r>
              <a:rPr lang="cs-CZ"/>
              <a:t>Šířka mezery 219%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'Změna šířky sloupce'!$B$1</c:f>
              <c:strCache>
                <c:ptCount val="1"/>
                <c:pt idx="0">
                  <c:v>Leden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sloupce'!$B$2:$B$5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16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C-40D4-8DAC-27D9E7738816}"/>
            </c:ext>
          </c:extLst>
        </c:ser>
        <c:ser>
          <c:idx val="1"/>
          <c:order val="1"/>
          <c:tx>
            <c:strRef>
              <c:f>'Změna šířky sloupce'!$C$1</c:f>
              <c:strCache>
                <c:ptCount val="1"/>
                <c:pt idx="0">
                  <c:v>Únor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sloupce'!$C$2:$C$5</c:f>
              <c:numCache>
                <c:formatCode>General</c:formatCode>
                <c:ptCount val="4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C-40D4-8DAC-27D9E7738816}"/>
            </c:ext>
          </c:extLst>
        </c:ser>
        <c:ser>
          <c:idx val="2"/>
          <c:order val="2"/>
          <c:tx>
            <c:strRef>
              <c:f>'Změna šířky sloupce'!$D$1</c:f>
              <c:strCache>
                <c:ptCount val="1"/>
                <c:pt idx="0">
                  <c:v>Březen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sloupce'!$D$2:$D$5</c:f>
              <c:numCache>
                <c:formatCode>General</c:formatCode>
                <c:ptCount val="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C-40D4-8DAC-27D9E7738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5323152"/>
        <c:axId val="295321840"/>
      </c:barChart>
      <c:catAx>
        <c:axId val="29532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1840"/>
        <c:crosses val="autoZero"/>
        <c:auto val="1"/>
        <c:lblAlgn val="ctr"/>
        <c:lblOffset val="100"/>
        <c:noMultiLvlLbl val="0"/>
      </c:catAx>
      <c:valAx>
        <c:axId val="29532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Překrytí řad = 20%</a:t>
            </a:r>
          </a:p>
          <a:p>
            <a:pPr>
              <a:defRPr/>
            </a:pPr>
            <a:r>
              <a:rPr lang="cs-CZ"/>
              <a:t>Oranžová a šedá datová</a:t>
            </a:r>
            <a:r>
              <a:rPr lang="cs-CZ" baseline="0"/>
              <a:t> řada Průhlednost = 30%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'Změna šířky sloupce'!$B$1</c:f>
              <c:strCache>
                <c:ptCount val="1"/>
                <c:pt idx="0">
                  <c:v>Leden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sloupce'!$B$2:$B$5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16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C-40D4-8DAC-27D9E7738816}"/>
            </c:ext>
          </c:extLst>
        </c:ser>
        <c:ser>
          <c:idx val="1"/>
          <c:order val="1"/>
          <c:tx>
            <c:strRef>
              <c:f>'Změna šířky sloupce'!$C$1</c:f>
              <c:strCache>
                <c:ptCount val="1"/>
                <c:pt idx="0">
                  <c:v>Únor</c:v>
                </c:pt>
              </c:strCache>
            </c:strRef>
          </c:tx>
          <c:spPr>
            <a:solidFill>
              <a:srgbClr val="FF6600">
                <a:alpha val="69804"/>
              </a:srgbClr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sloupce'!$C$2:$C$5</c:f>
              <c:numCache>
                <c:formatCode>General</c:formatCode>
                <c:ptCount val="4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C-40D4-8DAC-27D9E7738816}"/>
            </c:ext>
          </c:extLst>
        </c:ser>
        <c:ser>
          <c:idx val="2"/>
          <c:order val="2"/>
          <c:tx>
            <c:strRef>
              <c:f>'Změna šířky sloupce'!$D$1</c:f>
              <c:strCache>
                <c:ptCount val="1"/>
                <c:pt idx="0">
                  <c:v>Březen</c:v>
                </c:pt>
              </c:strCache>
            </c:strRef>
          </c:tx>
          <c:spPr>
            <a:solidFill>
              <a:schemeClr val="bg1">
                <a:lumMod val="50000"/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sloupce'!$D$2:$D$5</c:f>
              <c:numCache>
                <c:formatCode>General</c:formatCode>
                <c:ptCount val="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C-40D4-8DAC-27D9E7738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20"/>
        <c:axId val="295323152"/>
        <c:axId val="295321840"/>
      </c:barChart>
      <c:catAx>
        <c:axId val="29532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1840"/>
        <c:crosses val="autoZero"/>
        <c:auto val="1"/>
        <c:lblAlgn val="ctr"/>
        <c:lblOffset val="100"/>
        <c:noMultiLvlLbl val="0"/>
      </c:catAx>
      <c:valAx>
        <c:axId val="29532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Překrytí řad = 0%</a:t>
            </a:r>
          </a:p>
          <a:p>
            <a:pPr>
              <a:defRPr/>
            </a:pPr>
            <a:r>
              <a:rPr lang="cs-CZ"/>
              <a:t>Šířka mezery 350%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'Změna šířky sloupce'!$B$1</c:f>
              <c:strCache>
                <c:ptCount val="1"/>
                <c:pt idx="0">
                  <c:v>Leden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sloupce'!$B$2:$B$5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16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C-40D4-8DAC-27D9E7738816}"/>
            </c:ext>
          </c:extLst>
        </c:ser>
        <c:ser>
          <c:idx val="1"/>
          <c:order val="1"/>
          <c:tx>
            <c:strRef>
              <c:f>'Změna šířky sloupce'!$C$1</c:f>
              <c:strCache>
                <c:ptCount val="1"/>
                <c:pt idx="0">
                  <c:v>Únor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sloupce'!$C$2:$C$5</c:f>
              <c:numCache>
                <c:formatCode>General</c:formatCode>
                <c:ptCount val="4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C-40D4-8DAC-27D9E7738816}"/>
            </c:ext>
          </c:extLst>
        </c:ser>
        <c:ser>
          <c:idx val="2"/>
          <c:order val="2"/>
          <c:tx>
            <c:strRef>
              <c:f>'Změna šířky sloupce'!$D$1</c:f>
              <c:strCache>
                <c:ptCount val="1"/>
                <c:pt idx="0">
                  <c:v>Březen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'Změna šířky sloupce'!$A$2:$A$5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Ostrava</c:v>
                </c:pt>
              </c:strCache>
            </c:strRef>
          </c:cat>
          <c:val>
            <c:numRef>
              <c:f>'Změna šířky sloupce'!$D$2:$D$5</c:f>
              <c:numCache>
                <c:formatCode>General</c:formatCode>
                <c:ptCount val="4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C-40D4-8DAC-27D9E7738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295323152"/>
        <c:axId val="295321840"/>
      </c:barChart>
      <c:catAx>
        <c:axId val="29532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1840"/>
        <c:crosses val="autoZero"/>
        <c:auto val="1"/>
        <c:lblAlgn val="ctr"/>
        <c:lblOffset val="100"/>
        <c:noMultiLvlLbl val="0"/>
      </c:catAx>
      <c:valAx>
        <c:axId val="29532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532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Vše</a:t>
            </a:r>
            <a:r>
              <a:rPr lang="cs-CZ" baseline="0"/>
              <a:t> na hlavní ose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'Vedlejší osa'!$A$2</c:f>
              <c:strCache>
                <c:ptCount val="1"/>
                <c:pt idx="0">
                  <c:v>Skůtry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osa'!$B$2:$E$2</c:f>
              <c:numCache>
                <c:formatCode>_-* #\ ##0\ "Kč"_-;\-* #\ ##0\ "Kč"_-;_-* "-"??\ "Kč"_-;_-@_-</c:formatCode>
                <c:ptCount val="4"/>
                <c:pt idx="0">
                  <c:v>171194</c:v>
                </c:pt>
                <c:pt idx="1">
                  <c:v>201857</c:v>
                </c:pt>
                <c:pt idx="2">
                  <c:v>90378</c:v>
                </c:pt>
                <c:pt idx="3">
                  <c:v>102799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7-40F2-8BCF-E8FE579A5BCF}"/>
            </c:ext>
          </c:extLst>
        </c:ser>
        <c:ser>
          <c:idx val="1"/>
          <c:order val="1"/>
          <c:tx>
            <c:strRef>
              <c:f>'Vedlejší osa'!$A$3</c:f>
              <c:strCache>
                <c:ptCount val="1"/>
                <c:pt idx="0">
                  <c:v>Automobily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osa'!$B$3:$E$3</c:f>
              <c:numCache>
                <c:formatCode>_-* #\ ##0\ "Kč"_-;\-* #\ ##0\ "Kč"_-;_-* "-"??\ "Kč"_-;_-@_-</c:formatCode>
                <c:ptCount val="4"/>
                <c:pt idx="0">
                  <c:v>1794712</c:v>
                </c:pt>
                <c:pt idx="1">
                  <c:v>1290965</c:v>
                </c:pt>
                <c:pt idx="2">
                  <c:v>2899423</c:v>
                </c:pt>
                <c:pt idx="3">
                  <c:v>1244291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063008"/>
        <c:axId val="514043984"/>
      </c:barChart>
      <c:valAx>
        <c:axId val="514043984"/>
        <c:scaling>
          <c:orientation val="minMax"/>
        </c:scaling>
        <c:delete val="0"/>
        <c:axPos val="r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063008"/>
        <c:crosses val="max"/>
        <c:crossBetween val="between"/>
      </c:valAx>
      <c:catAx>
        <c:axId val="514063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043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Modrá</a:t>
            </a:r>
            <a:r>
              <a:rPr lang="cs-CZ" baseline="0"/>
              <a:t> řada na vedlejší ose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'Vedlejší osa'!$A$3</c:f>
              <c:strCache>
                <c:ptCount val="1"/>
                <c:pt idx="0">
                  <c:v>Automobily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osa'!$B$3:$E$3</c:f>
              <c:numCache>
                <c:formatCode>_-* #\ ##0\ "Kč"_-;\-* #\ ##0\ "Kč"_-;_-* "-"??\ "Kč"_-;_-@_-</c:formatCode>
                <c:ptCount val="4"/>
                <c:pt idx="0">
                  <c:v>1794712</c:v>
                </c:pt>
                <c:pt idx="1">
                  <c:v>1290965</c:v>
                </c:pt>
                <c:pt idx="2">
                  <c:v>2899423</c:v>
                </c:pt>
                <c:pt idx="3">
                  <c:v>1244291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063008"/>
        <c:axId val="514043984"/>
      </c:barChart>
      <c:barChart>
        <c:barDir val="col"/>
        <c:grouping val="clustered"/>
        <c:varyColors val="0"/>
        <c:ser>
          <c:idx val="0"/>
          <c:order val="0"/>
          <c:tx>
            <c:strRef>
              <c:f>'Vedlejší osa'!$A$2</c:f>
              <c:strCache>
                <c:ptCount val="1"/>
                <c:pt idx="0">
                  <c:v>Skůtry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osa'!$B$2:$E$2</c:f>
              <c:numCache>
                <c:formatCode>_-* #\ ##0\ "Kč"_-;\-* #\ ##0\ "Kč"_-;_-* "-"??\ "Kč"_-;_-@_-</c:formatCode>
                <c:ptCount val="4"/>
                <c:pt idx="0">
                  <c:v>171194</c:v>
                </c:pt>
                <c:pt idx="1">
                  <c:v>201857</c:v>
                </c:pt>
                <c:pt idx="2">
                  <c:v>90378</c:v>
                </c:pt>
                <c:pt idx="3">
                  <c:v>102799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027584"/>
        <c:axId val="514030536"/>
      </c:barChart>
      <c:valAx>
        <c:axId val="514043984"/>
        <c:scaling>
          <c:orientation val="minMax"/>
        </c:scaling>
        <c:delete val="0"/>
        <c:axPos val="r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063008"/>
        <c:crosses val="max"/>
        <c:crossBetween val="between"/>
      </c:valAx>
      <c:catAx>
        <c:axId val="514063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043984"/>
        <c:crosses val="autoZero"/>
        <c:auto val="1"/>
        <c:lblAlgn val="ctr"/>
        <c:lblOffset val="100"/>
        <c:noMultiLvlLbl val="0"/>
      </c:catAx>
      <c:valAx>
        <c:axId val="514030536"/>
        <c:scaling>
          <c:orientation val="minMax"/>
        </c:scaling>
        <c:delete val="0"/>
        <c:axPos val="l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027584"/>
        <c:crosses val="autoZero"/>
        <c:crossBetween val="between"/>
      </c:valAx>
      <c:catAx>
        <c:axId val="514027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030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Vše</a:t>
            </a:r>
            <a:r>
              <a:rPr lang="cs-CZ" baseline="0"/>
              <a:t> na hlavní ose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'Vedlejší osa'!$A$2</c:f>
              <c:strCache>
                <c:ptCount val="1"/>
                <c:pt idx="0">
                  <c:v>Skůtry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osa'!$B$2:$E$2</c:f>
              <c:numCache>
                <c:formatCode>_-* #\ ##0\ "Kč"_-;\-* #\ ##0\ "Kč"_-;_-* "-"??\ "Kč"_-;_-@_-</c:formatCode>
                <c:ptCount val="4"/>
                <c:pt idx="0">
                  <c:v>171194</c:v>
                </c:pt>
                <c:pt idx="1">
                  <c:v>201857</c:v>
                </c:pt>
                <c:pt idx="2">
                  <c:v>90378</c:v>
                </c:pt>
                <c:pt idx="3">
                  <c:v>102799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17-40F2-8BCF-E8FE579A5BCF}"/>
            </c:ext>
          </c:extLst>
        </c:ser>
        <c:ser>
          <c:idx val="1"/>
          <c:order val="1"/>
          <c:tx>
            <c:strRef>
              <c:f>'Vedlejší osa'!$A$3</c:f>
              <c:strCache>
                <c:ptCount val="1"/>
                <c:pt idx="0">
                  <c:v>Automobily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osa'!$B$3:$E$3</c:f>
              <c:numCache>
                <c:formatCode>_-* #\ ##0\ "Kč"_-;\-* #\ ##0\ "Kč"_-;_-* "-"??\ "Kč"_-;_-@_-</c:formatCode>
                <c:ptCount val="4"/>
                <c:pt idx="0">
                  <c:v>1794712</c:v>
                </c:pt>
                <c:pt idx="1">
                  <c:v>1290965</c:v>
                </c:pt>
                <c:pt idx="2">
                  <c:v>2899423</c:v>
                </c:pt>
                <c:pt idx="3">
                  <c:v>1244291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4063008"/>
        <c:axId val="514043984"/>
      </c:lineChart>
      <c:valAx>
        <c:axId val="514043984"/>
        <c:scaling>
          <c:orientation val="minMax"/>
        </c:scaling>
        <c:delete val="0"/>
        <c:axPos val="r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063008"/>
        <c:crosses val="max"/>
        <c:crossBetween val="between"/>
      </c:valAx>
      <c:catAx>
        <c:axId val="514063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043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'Sloučené popisky'!$B$2</c:f>
              <c:strCache>
                <c:ptCount val="1"/>
                <c:pt idx="0">
                  <c:v>Praha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'Sloučené popisky'!$C$1:$G$1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'Sloučené popisky'!$C$2:$G$2</c:f>
              <c:numCache>
                <c:formatCode>General</c:formatCode>
                <c:ptCount val="5"/>
                <c:pt idx="0">
                  <c:v>11</c:v>
                </c:pt>
                <c:pt idx="1">
                  <c:v>18</c:v>
                </c:pt>
                <c:pt idx="2">
                  <c:v>16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9-45CB-B803-2E38A2C8BBEC}"/>
            </c:ext>
          </c:extLst>
        </c:ser>
        <c:ser>
          <c:idx val="1"/>
          <c:order val="1"/>
          <c:tx>
            <c:strRef>
              <c:f>'Sloučené popisky'!$B$3</c:f>
              <c:strCache>
                <c:ptCount val="1"/>
                <c:pt idx="0">
                  <c:v>Plzeň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'Sloučené popisky'!$C$1:$G$1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'Sloučené popisky'!$C$3:$G$3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C9-45CB-B803-2E38A2C8BBEC}"/>
            </c:ext>
          </c:extLst>
        </c:ser>
        <c:ser>
          <c:idx val="2"/>
          <c:order val="2"/>
          <c:tx>
            <c:strRef>
              <c:f>'Sloučené popisky'!$B$4</c:f>
              <c:strCache>
                <c:ptCount val="1"/>
                <c:pt idx="0">
                  <c:v>Brno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'Sloučené popisky'!$C$1:$G$1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'Sloučené popisky'!$C$4:$G$4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C9-45CB-B803-2E38A2C8BBEC}"/>
            </c:ext>
          </c:extLst>
        </c:ser>
        <c:ser>
          <c:idx val="3"/>
          <c:order val="3"/>
          <c:tx>
            <c:strRef>
              <c:f>'Sloučené popisky'!$B$5</c:f>
              <c:strCache>
                <c:ptCount val="1"/>
                <c:pt idx="0">
                  <c:v>Ostrava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'Sloučené popisky'!$C$1:$G$1</c:f>
              <c:strCache>
                <c:ptCount val="5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</c:strCache>
            </c:strRef>
          </c:cat>
          <c:val>
            <c:numRef>
              <c:f>'Sloučené popisky'!$C$5:$G$5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C9-45CB-B803-2E38A2C8B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269264"/>
        <c:axId val="311265984"/>
      </c:barChart>
      <c:catAx>
        <c:axId val="31126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1265984"/>
        <c:crosses val="autoZero"/>
        <c:auto val="1"/>
        <c:lblAlgn val="ctr"/>
        <c:lblOffset val="100"/>
        <c:noMultiLvlLbl val="0"/>
      </c:catAx>
      <c:valAx>
        <c:axId val="31126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126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Modrá řada na vedlejší 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'Vedlejší osa'!$A$3</c:f>
              <c:strCache>
                <c:ptCount val="1"/>
                <c:pt idx="0">
                  <c:v>Automobily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osa'!$B$3:$E$3</c:f>
              <c:numCache>
                <c:formatCode>_-* #\ ##0\ "Kč"_-;\-* #\ ##0\ "Kč"_-;_-* "-"??\ "Kč"_-;_-@_-</c:formatCode>
                <c:ptCount val="4"/>
                <c:pt idx="0">
                  <c:v>1794712</c:v>
                </c:pt>
                <c:pt idx="1">
                  <c:v>1290965</c:v>
                </c:pt>
                <c:pt idx="2">
                  <c:v>2899423</c:v>
                </c:pt>
                <c:pt idx="3">
                  <c:v>1244291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063008"/>
        <c:axId val="514043984"/>
      </c:lineChart>
      <c:lineChart>
        <c:grouping val="standard"/>
        <c:varyColors val="0"/>
        <c:ser>
          <c:idx val="0"/>
          <c:order val="0"/>
          <c:tx>
            <c:strRef>
              <c:f>'Vedlejší osa'!$A$2</c:f>
              <c:strCache>
                <c:ptCount val="1"/>
                <c:pt idx="0">
                  <c:v>Skůtry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'Vedlejší osa'!$B$1:$E$1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'Vedlejší osa'!$B$2:$E$2</c:f>
              <c:numCache>
                <c:formatCode>_-* #\ ##0\ "Kč"_-;\-* #\ ##0\ "Kč"_-;_-* "-"??\ "Kč"_-;_-@_-</c:formatCode>
                <c:ptCount val="4"/>
                <c:pt idx="0">
                  <c:v>171194</c:v>
                </c:pt>
                <c:pt idx="1">
                  <c:v>201857</c:v>
                </c:pt>
                <c:pt idx="2">
                  <c:v>90378</c:v>
                </c:pt>
                <c:pt idx="3">
                  <c:v>102799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17-40F2-8BCF-E8FE57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406576"/>
        <c:axId val="418401984"/>
      </c:lineChart>
      <c:valAx>
        <c:axId val="514043984"/>
        <c:scaling>
          <c:orientation val="minMax"/>
        </c:scaling>
        <c:delete val="0"/>
        <c:axPos val="r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063008"/>
        <c:crosses val="max"/>
        <c:crossBetween val="between"/>
      </c:valAx>
      <c:catAx>
        <c:axId val="514063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043984"/>
        <c:crosses val="autoZero"/>
        <c:auto val="1"/>
        <c:lblAlgn val="ctr"/>
        <c:lblOffset val="100"/>
        <c:noMultiLvlLbl val="0"/>
      </c:catAx>
      <c:valAx>
        <c:axId val="418401984"/>
        <c:scaling>
          <c:orientation val="minMax"/>
        </c:scaling>
        <c:delete val="0"/>
        <c:axPos val="l"/>
        <c:numFmt formatCode="_-* #\ ##0\ &quot;Kč&quot;_-;\-* #\ ##0\ &quot;Kč&quot;_-;_-* &quot;-&quot;??\ &quot;Kč&quot;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8406576"/>
        <c:crosses val="autoZero"/>
        <c:crossBetween val="between"/>
      </c:valAx>
      <c:catAx>
        <c:axId val="418406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8401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Vysunutí výseče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'Výsečové grafy'!$B$1</c:f>
              <c:strCache>
                <c:ptCount val="1"/>
                <c:pt idx="0">
                  <c:v>Prodej</c:v>
                </c:pt>
              </c:strCache>
            </c:strRef>
          </c:tx>
          <c:dPt>
            <c:idx val="0"/>
            <c:bubble3D val="0"/>
            <c:explosion val="16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843-4F0F-9029-9558185E28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43-4ABD-AF57-44129B7262A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43-4ABD-AF57-44129B7262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43-4ABD-AF57-44129B7262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'Výsečové grafy'!$A$2:$A$5</c:f>
              <c:strCache>
                <c:ptCount val="4"/>
                <c:pt idx="0">
                  <c:v>Hrušky</c:v>
                </c:pt>
                <c:pt idx="1">
                  <c:v>Švestky</c:v>
                </c:pt>
                <c:pt idx="2">
                  <c:v>Rajčata</c:v>
                </c:pt>
                <c:pt idx="3">
                  <c:v>Jablka</c:v>
                </c:pt>
              </c:strCache>
            </c:strRef>
          </c:cat>
          <c:val>
            <c:numRef>
              <c:f>'Výsečové grafy'!$B$2:$B$5</c:f>
              <c:numCache>
                <c:formatCode>0" kg"</c:formatCode>
                <c:ptCount val="4"/>
                <c:pt idx="0">
                  <c:v>942</c:v>
                </c:pt>
                <c:pt idx="1">
                  <c:v>545</c:v>
                </c:pt>
                <c:pt idx="2">
                  <c:v>685</c:v>
                </c:pt>
                <c:pt idx="3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3-4F0F-9029-9558185E28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Histogram!$H$2</c:f>
              <c:strCache>
                <c:ptCount val="1"/>
                <c:pt idx="0">
                  <c:v>Počet výskytů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Histogram!$G$3:$G$20</c:f>
              <c:numCache>
                <c:formatCode>h:mm;@</c:formatCode>
                <c:ptCount val="18"/>
                <c:pt idx="0">
                  <c:v>6.0416666666666674E-2</c:v>
                </c:pt>
                <c:pt idx="1">
                  <c:v>7.0138888888888917E-2</c:v>
                </c:pt>
                <c:pt idx="2">
                  <c:v>4.9999999999999933E-2</c:v>
                </c:pt>
                <c:pt idx="3">
                  <c:v>7.0138888888888862E-2</c:v>
                </c:pt>
                <c:pt idx="4">
                  <c:v>4.5833333333333393E-2</c:v>
                </c:pt>
                <c:pt idx="5">
                  <c:v>5.0000000000000044E-2</c:v>
                </c:pt>
                <c:pt idx="6">
                  <c:v>3.9583333333333415E-2</c:v>
                </c:pt>
                <c:pt idx="7">
                  <c:v>5.9722222222222232E-2</c:v>
                </c:pt>
                <c:pt idx="8">
                  <c:v>4.0277777777777746E-2</c:v>
                </c:pt>
                <c:pt idx="9">
                  <c:v>7.0138888888888973E-2</c:v>
                </c:pt>
                <c:pt idx="10">
                  <c:v>5.2777777777777812E-2</c:v>
                </c:pt>
                <c:pt idx="11">
                  <c:v>6.9444444444444531E-2</c:v>
                </c:pt>
                <c:pt idx="12">
                  <c:v>5.555555555555558E-2</c:v>
                </c:pt>
                <c:pt idx="13">
                  <c:v>4.9999999999999989E-2</c:v>
                </c:pt>
                <c:pt idx="14">
                  <c:v>6.0416666666666619E-2</c:v>
                </c:pt>
                <c:pt idx="15">
                  <c:v>5.9722222222222177E-2</c:v>
                </c:pt>
                <c:pt idx="16">
                  <c:v>3.9583333333333304E-2</c:v>
                </c:pt>
                <c:pt idx="17">
                  <c:v>6.9444444444444475E-2</c:v>
                </c:pt>
              </c:numCache>
            </c:numRef>
          </c:cat>
          <c:val>
            <c:numRef>
              <c:f>Histogram!$H$3:$H$20</c:f>
              <c:numCache>
                <c:formatCode>General</c:formatCode>
                <c:ptCount val="18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6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10</c:v>
                </c:pt>
                <c:pt idx="16">
                  <c:v>2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B-4BB4-ABAA-5D1822208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483514352"/>
        <c:axId val="483514680"/>
      </c:barChart>
      <c:catAx>
        <c:axId val="483514352"/>
        <c:scaling>
          <c:orientation val="minMax"/>
        </c:scaling>
        <c:delete val="0"/>
        <c:axPos val="l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3514680"/>
        <c:crosses val="autoZero"/>
        <c:auto val="1"/>
        <c:lblAlgn val="ctr"/>
        <c:lblOffset val="100"/>
        <c:noMultiLvlLbl val="0"/>
      </c:catAx>
      <c:valAx>
        <c:axId val="483514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Četnost doby jednání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351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'Barevné rozdělení dat.sloupce'!$D$2</c:f>
              <c:strCache>
                <c:ptCount val="1"/>
                <c:pt idx="0">
                  <c:v>Min.obrat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'Barevné rozdělení dat.sloupce'!$A$3:$A$8</c:f>
              <c:strCache>
                <c:ptCount val="6"/>
                <c:pt idx="0">
                  <c:v>Novák</c:v>
                </c:pt>
                <c:pt idx="1">
                  <c:v>Hubená</c:v>
                </c:pt>
                <c:pt idx="2">
                  <c:v>Chval</c:v>
                </c:pt>
                <c:pt idx="3">
                  <c:v>Singer</c:v>
                </c:pt>
                <c:pt idx="4">
                  <c:v>Pátek</c:v>
                </c:pt>
                <c:pt idx="5">
                  <c:v>Kryčer</c:v>
                </c:pt>
              </c:strCache>
            </c:strRef>
          </c:cat>
          <c:val>
            <c:numRef>
              <c:f>'Barevné rozdělení dat.sloupce'!$D$3:$D$8</c:f>
              <c:numCache>
                <c:formatCode>_-* #\ ##0\ "Kč"_-;\-* #\ ##0\ "Kč"_-;_-* "-"??\ "Kč"_-;_-@_-</c:formatCode>
                <c:ptCount val="6"/>
                <c:pt idx="0">
                  <c:v>10000</c:v>
                </c:pt>
                <c:pt idx="1">
                  <c:v>10000</c:v>
                </c:pt>
                <c:pt idx="2">
                  <c:v>9871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F-4F6B-B955-F6A41B409303}"/>
            </c:ext>
          </c:extLst>
        </c:ser>
        <c:ser>
          <c:idx val="1"/>
          <c:order val="1"/>
          <c:tx>
            <c:strRef>
              <c:f>'Barevné rozdělení dat.sloupce'!$E$2</c:f>
              <c:strCache>
                <c:ptCount val="1"/>
                <c:pt idx="0">
                  <c:v>Splněno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'Barevné rozdělení dat.sloupce'!$A$3:$A$8</c:f>
              <c:strCache>
                <c:ptCount val="6"/>
                <c:pt idx="0">
                  <c:v>Novák</c:v>
                </c:pt>
                <c:pt idx="1">
                  <c:v>Hubená</c:v>
                </c:pt>
                <c:pt idx="2">
                  <c:v>Chval</c:v>
                </c:pt>
                <c:pt idx="3">
                  <c:v>Singer</c:v>
                </c:pt>
                <c:pt idx="4">
                  <c:v>Pátek</c:v>
                </c:pt>
                <c:pt idx="5">
                  <c:v>Kryčer</c:v>
                </c:pt>
              </c:strCache>
            </c:strRef>
          </c:cat>
          <c:val>
            <c:numRef>
              <c:f>'Barevné rozdělení dat.sloupce'!$E$3:$E$8</c:f>
              <c:numCache>
                <c:formatCode>_-* #\ ##0\ "Kč"_-;\-* #\ ##0\ "Kč"_-;_-* "-"??\ "Kč"_-;_-@_-</c:formatCode>
                <c:ptCount val="6"/>
                <c:pt idx="0">
                  <c:v>10375</c:v>
                </c:pt>
                <c:pt idx="1">
                  <c:v>11000</c:v>
                </c:pt>
                <c:pt idx="2">
                  <c:v>0</c:v>
                </c:pt>
                <c:pt idx="3">
                  <c:v>9864</c:v>
                </c:pt>
                <c:pt idx="4">
                  <c:v>1623</c:v>
                </c:pt>
                <c:pt idx="5">
                  <c:v>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F-4F6B-B955-F6A41B409303}"/>
            </c:ext>
          </c:extLst>
        </c:ser>
        <c:ser>
          <c:idx val="2"/>
          <c:order val="2"/>
          <c:tx>
            <c:strRef>
              <c:f>'Barevné rozdělení dat.sloupce'!$F$2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'Barevné rozdělení dat.sloupce'!$A$3:$A$8</c:f>
              <c:strCache>
                <c:ptCount val="6"/>
                <c:pt idx="0">
                  <c:v>Novák</c:v>
                </c:pt>
                <c:pt idx="1">
                  <c:v>Hubená</c:v>
                </c:pt>
                <c:pt idx="2">
                  <c:v>Chval</c:v>
                </c:pt>
                <c:pt idx="3">
                  <c:v>Singer</c:v>
                </c:pt>
                <c:pt idx="4">
                  <c:v>Pátek</c:v>
                </c:pt>
                <c:pt idx="5">
                  <c:v>Kryčer</c:v>
                </c:pt>
              </c:strCache>
            </c:strRef>
          </c:cat>
          <c:val>
            <c:numRef>
              <c:f>'Barevné rozdělení dat.sloupce'!$F$3:$F$8</c:f>
              <c:numCache>
                <c:formatCode>_-* #\ ##0\ "Kč"_-;\-* #\ ##0\ "Kč"_-;_-* "-"??\ "Kč"_-;_-@_-</c:formatCode>
                <c:ptCount val="6"/>
                <c:pt idx="0">
                  <c:v>0</c:v>
                </c:pt>
                <c:pt idx="1">
                  <c:v>5359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F-4F6B-B955-F6A41B40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3500208"/>
        <c:axId val="423500536"/>
      </c:barChart>
      <c:lineChart>
        <c:grouping val="standard"/>
        <c:varyColors val="0"/>
        <c:ser>
          <c:idx val="3"/>
          <c:order val="3"/>
          <c:tx>
            <c:strRef>
              <c:f>'Barevné rozdělení dat.sloupce'!$G$2</c:f>
              <c:strCache>
                <c:ptCount val="1"/>
                <c:pt idx="0">
                  <c:v>Min. čára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'Barevné rozdělení dat.sloupce'!$A$3:$A$8</c:f>
              <c:strCache>
                <c:ptCount val="6"/>
                <c:pt idx="0">
                  <c:v>Novák</c:v>
                </c:pt>
                <c:pt idx="1">
                  <c:v>Hubená</c:v>
                </c:pt>
                <c:pt idx="2">
                  <c:v>Chval</c:v>
                </c:pt>
                <c:pt idx="3">
                  <c:v>Singer</c:v>
                </c:pt>
                <c:pt idx="4">
                  <c:v>Pátek</c:v>
                </c:pt>
                <c:pt idx="5">
                  <c:v>Kryčer</c:v>
                </c:pt>
              </c:strCache>
            </c:strRef>
          </c:cat>
          <c:val>
            <c:numRef>
              <c:f>'Barevné rozdělení dat.sloupce'!$G$3:$G$8</c:f>
              <c:numCache>
                <c:formatCode>_-* #\ ##0\ "Kč"_-;\-* #\ ##0\ "Kč"_-;_-* "-"??\ "Kč"_-;_-@_-</c:formatCode>
                <c:ptCount val="6"/>
                <c:pt idx="0">
                  <c:v>10000</c:v>
                </c:pt>
                <c:pt idx="1">
                  <c:v>10000</c:v>
                </c:pt>
                <c:pt idx="2">
                  <c:v>10000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4F-4F6B-B955-F6A41B409303}"/>
            </c:ext>
          </c:extLst>
        </c:ser>
        <c:ser>
          <c:idx val="4"/>
          <c:order val="4"/>
          <c:tx>
            <c:strRef>
              <c:f>'Barevné rozdělení dat.sloupce'!$H$2</c:f>
              <c:strCache>
                <c:ptCount val="1"/>
                <c:pt idx="0">
                  <c:v>Gold čára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'Barevné rozdělení dat.sloupce'!$A$3:$A$8</c:f>
              <c:strCache>
                <c:ptCount val="6"/>
                <c:pt idx="0">
                  <c:v>Novák</c:v>
                </c:pt>
                <c:pt idx="1">
                  <c:v>Hubená</c:v>
                </c:pt>
                <c:pt idx="2">
                  <c:v>Chval</c:v>
                </c:pt>
                <c:pt idx="3">
                  <c:v>Singer</c:v>
                </c:pt>
                <c:pt idx="4">
                  <c:v>Pátek</c:v>
                </c:pt>
                <c:pt idx="5">
                  <c:v>Kryčer</c:v>
                </c:pt>
              </c:strCache>
            </c:strRef>
          </c:cat>
          <c:val>
            <c:numRef>
              <c:f>'Barevné rozdělení dat.sloupce'!$H$3:$H$8</c:f>
              <c:numCache>
                <c:formatCode>_-* #\ ##0\ "Kč"_-;\-* #\ ##0\ "Kč"_-;_-* "-"??\ "Kč"_-;_-@_-</c:formatCode>
                <c:ptCount val="6"/>
                <c:pt idx="0">
                  <c:v>21000</c:v>
                </c:pt>
                <c:pt idx="1">
                  <c:v>21000</c:v>
                </c:pt>
                <c:pt idx="2">
                  <c:v>21000</c:v>
                </c:pt>
                <c:pt idx="3">
                  <c:v>21000</c:v>
                </c:pt>
                <c:pt idx="4">
                  <c:v>21000</c:v>
                </c:pt>
                <c:pt idx="5">
                  <c:v>21000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4F-4F6B-B955-F6A41B40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500208"/>
        <c:axId val="423500536"/>
      </c:lineChart>
      <c:catAx>
        <c:axId val="42350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3500536"/>
        <c:crosses val="autoZero"/>
        <c:auto val="1"/>
        <c:lblAlgn val="ctr"/>
        <c:lblOffset val="100"/>
        <c:noMultiLvlLbl val="0"/>
      </c:catAx>
      <c:valAx>
        <c:axId val="423500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&quot;Kč&quot;_-;\-* #\ ##0\ &quot;Kč&quot;_-;_-* &quot;-&quot;??\ &quot;Kč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350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'Přesný odečet hodnoty'!$A$2</c:f>
              <c:strCache>
                <c:ptCount val="1"/>
                <c:pt idx="0">
                  <c:v>Praha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'Přesný odečet hodnoty'!$B$1:$G$1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'Přesný odečet hodnoty'!$B$2:$G$2</c:f>
              <c:numCache>
                <c:formatCode>General</c:formatCode>
                <c:ptCount val="6"/>
                <c:pt idx="0">
                  <c:v>65</c:v>
                </c:pt>
                <c:pt idx="1">
                  <c:v>30</c:v>
                </c:pt>
                <c:pt idx="2">
                  <c:v>35</c:v>
                </c:pt>
                <c:pt idx="3">
                  <c:v>64</c:v>
                </c:pt>
                <c:pt idx="4">
                  <c:v>79</c:v>
                </c:pt>
                <c:pt idx="5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E8-4D19-B153-7140FD306A09}"/>
            </c:ext>
          </c:extLst>
        </c:ser>
        <c:ser>
          <c:idx val="1"/>
          <c:order val="1"/>
          <c:tx>
            <c:strRef>
              <c:f>'Přesný odečet hodnoty'!$A$3</c:f>
              <c:strCache>
                <c:ptCount val="1"/>
                <c:pt idx="0">
                  <c:v>Brno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'Přesný odečet hodnoty'!$B$1:$G$1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'Přesný odečet hodnoty'!$B$3:$G$3</c:f>
              <c:numCache>
                <c:formatCode>General</c:formatCode>
                <c:ptCount val="6"/>
                <c:pt idx="0">
                  <c:v>38</c:v>
                </c:pt>
                <c:pt idx="1">
                  <c:v>45</c:v>
                </c:pt>
                <c:pt idx="2">
                  <c:v>32</c:v>
                </c:pt>
                <c:pt idx="3">
                  <c:v>87</c:v>
                </c:pt>
                <c:pt idx="4">
                  <c:v>58</c:v>
                </c:pt>
                <c:pt idx="5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E8-4D19-B153-7140FD306A09}"/>
            </c:ext>
          </c:extLst>
        </c:ser>
        <c:ser>
          <c:idx val="2"/>
          <c:order val="2"/>
          <c:tx>
            <c:strRef>
              <c:f>'Přesný odečet hodnoty'!$A$4</c:f>
              <c:strCache>
                <c:ptCount val="1"/>
                <c:pt idx="0">
                  <c:v>Měřidlo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'Přesný odečet hodnoty'!$B$1:$G$1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'Přesný odečet hodnoty'!$B$4:$G$4</c:f>
              <c:numCache>
                <c:formatCode>General</c:formatCode>
                <c:ptCount val="6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E8-4D19-B153-7140FD306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940840"/>
        <c:axId val="314943464"/>
      </c:lineChart>
      <c:catAx>
        <c:axId val="31494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4943464"/>
        <c:crosses val="autoZero"/>
        <c:auto val="1"/>
        <c:lblAlgn val="ctr"/>
        <c:lblOffset val="100"/>
        <c:noMultiLvlLbl val="0"/>
      </c:catAx>
      <c:valAx>
        <c:axId val="31494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4940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'Oboustranný histogram'!$C$2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'Oboustranný histogram'!$A$3:$A$6</c:f>
              <c:strCache>
                <c:ptCount val="4"/>
                <c:pt idx="0">
                  <c:v>Kosmetika</c:v>
                </c:pt>
                <c:pt idx="1">
                  <c:v>Prací prostř.</c:v>
                </c:pt>
                <c:pt idx="2">
                  <c:v>Úklid</c:v>
                </c:pt>
                <c:pt idx="3">
                  <c:v>Zubní péče</c:v>
                </c:pt>
              </c:strCache>
            </c:strRef>
          </c:cat>
          <c:val>
            <c:numRef>
              <c:f>'Oboustranný histogram'!$C$3:$C$6</c:f>
              <c:numCache>
                <c:formatCode>General</c:formatCode>
                <c:ptCount val="4"/>
                <c:pt idx="0">
                  <c:v>250</c:v>
                </c:pt>
                <c:pt idx="1">
                  <c:v>146</c:v>
                </c:pt>
                <c:pt idx="2">
                  <c:v>199</c:v>
                </c:pt>
                <c:pt idx="3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E-457D-9B57-D52217F0210B}"/>
            </c:ext>
          </c:extLst>
        </c:ser>
        <c:ser>
          <c:idx val="2"/>
          <c:order val="2"/>
          <c:tx>
            <c:strRef>
              <c:f>'Oboustranný histogram'!$D$2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4CC5BB6-FBBA-468D-80B7-585B6E24CED4}" type="CELLRANGE">
                      <a:rPr lang="en-US"/>
                      <a:pPr/>
                      <a:t>[OBLAST BUNĚK]</a:t>
                    </a:fld>
                    <a:endParaRPr lang="cs-CZ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5FE-457D-9B57-D52217F021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512B43E-5C58-40EC-9A74-C3B992810FCD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5FE-457D-9B57-D52217F021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89907CA-CBE0-473F-9588-07FF3A94C9EE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5FE-457D-9B57-D52217F021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EEAD6AB-3BE0-48D7-9E29-615C5E952C7B}" type="CELLRANGE">
                      <a:rPr lang="cs-CZ"/>
                      <a:pPr/>
                      <a:t>[OBLAST BUNĚK]</a:t>
                    </a:fld>
                    <a:endParaRPr lang="cs-CZ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5FE-457D-9B57-D52217F021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'Oboustranný histogram'!$A$3:$A$6</c:f>
              <c:strCache>
                <c:ptCount val="4"/>
                <c:pt idx="0">
                  <c:v>Kosmetika</c:v>
                </c:pt>
                <c:pt idx="1">
                  <c:v>Prací prostř.</c:v>
                </c:pt>
                <c:pt idx="2">
                  <c:v>Úklid</c:v>
                </c:pt>
                <c:pt idx="3">
                  <c:v>Zubní péče</c:v>
                </c:pt>
              </c:strCache>
            </c:strRef>
          </c:cat>
          <c:val>
            <c:numRef>
              <c:f>'Oboustranný histogram'!$D$3:$D$6</c:f>
              <c:numCache>
                <c:formatCode>General</c:formatCode>
                <c:ptCount val="4"/>
                <c:pt idx="0">
                  <c:v>-110</c:v>
                </c:pt>
                <c:pt idx="1">
                  <c:v>-150</c:v>
                </c:pt>
                <c:pt idx="2">
                  <c:v>-140</c:v>
                </c:pt>
                <c:pt idx="3">
                  <c:v>-96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'Oboustranný histogram'!$E$3:$E$6</c15:f>
                <c15:dlblRangeCache>
                  <c:ptCount val="4"/>
                  <c:pt idx="0">
                    <c:v>Kosmetika: 110</c:v>
                  </c:pt>
                  <c:pt idx="1">
                    <c:v>Prací prostř.: 150</c:v>
                  </c:pt>
                  <c:pt idx="2">
                    <c:v>Úklid: 140</c:v>
                  </c:pt>
                  <c:pt idx="3">
                    <c:v>Zubní péče: 96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85FE-457D-9B57-D52217F02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4059728"/>
        <c:axId val="5140580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'Oboustranný histogram'!$B$2</c15:sqref>
                        </c15:formulaRef>
                      </c:ext>
                    </c:extLst>
                    <c:strCache>
                      <c:ptCount val="1"/>
                      <c:pt idx="0">
                        <c:v>Muži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'Oboustranný histogram'!$A$3:$A$6</c15:sqref>
                        </c15:formulaRef>
                      </c:ext>
                    </c:extLst>
                    <c:strCache>
                      <c:ptCount val="4"/>
                      <c:pt idx="0">
                        <c:v>Kosmetika</c:v>
                      </c:pt>
                      <c:pt idx="1">
                        <c:v>Prací prostř.</c:v>
                      </c:pt>
                      <c:pt idx="2">
                        <c:v>Úklid</c:v>
                      </c:pt>
                      <c:pt idx="3">
                        <c:v>Zubní péče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'Oboustranný histogram'!$B$3:$B$6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110</c:v>
                      </c:pt>
                      <c:pt idx="1">
                        <c:v>150</c:v>
                      </c:pt>
                      <c:pt idx="2">
                        <c:v>140</c:v>
                      </c:pt>
                      <c:pt idx="3">
                        <c:v>96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5FE-457D-9B57-D52217F0210B}"/>
                  </c:ext>
                </c:extLst>
              </c15:ser>
            </c15:filteredBarSeries>
          </c:ext>
        </c:extLst>
      </c:barChart>
      <c:catAx>
        <c:axId val="5140597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14058088"/>
        <c:crosses val="autoZero"/>
        <c:auto val="1"/>
        <c:lblAlgn val="ctr"/>
        <c:lblOffset val="100"/>
        <c:noMultiLvlLbl val="0"/>
      </c:catAx>
      <c:valAx>
        <c:axId val="51405808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405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058070866141735"/>
          <c:y val="0.88483741615631384"/>
          <c:w val="0.17053793131349912"/>
          <c:h val="9.3555727938682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Překrytí řad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'Překryvný graf'!$A$3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'Překryvný graf'!$B$1:$D$1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'Překryvný graf'!$B$3:$D$3</c:f>
              <c:numCache>
                <c:formatCode>General</c:formatCode>
                <c:ptCount val="3"/>
                <c:pt idx="0">
                  <c:v>29</c:v>
                </c:pt>
                <c:pt idx="1">
                  <c:v>27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E5-47DC-93DA-95758C99A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026376"/>
        <c:axId val="417018832"/>
      </c:barChart>
      <c:barChart>
        <c:barDir val="bar"/>
        <c:grouping val="clustered"/>
        <c:varyColors val="0"/>
        <c:ser>
          <c:idx val="0"/>
          <c:order val="0"/>
          <c:tx>
            <c:strRef>
              <c:f>'Překryvný graf'!$A$2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'Překryvný graf'!$B$1:$D$1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'Překryvný graf'!$B$2:$D$2</c:f>
              <c:numCache>
                <c:formatCode>General</c:formatCode>
                <c:ptCount val="3"/>
                <c:pt idx="0">
                  <c:v>29</c:v>
                </c:pt>
                <c:pt idx="1">
                  <c:v>30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5-47DC-93DA-95758C99A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12114952"/>
        <c:axId val="412113968"/>
      </c:barChart>
      <c:catAx>
        <c:axId val="417026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7018832"/>
        <c:crosses val="autoZero"/>
        <c:auto val="1"/>
        <c:lblAlgn val="ctr"/>
        <c:lblOffset val="100"/>
        <c:noMultiLvlLbl val="0"/>
      </c:catAx>
      <c:valAx>
        <c:axId val="41701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7026376"/>
        <c:crosses val="autoZero"/>
        <c:crossBetween val="between"/>
      </c:valAx>
      <c:valAx>
        <c:axId val="412113968"/>
        <c:scaling>
          <c:orientation val="minMax"/>
          <c:max val="35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2114952"/>
        <c:crosses val="max"/>
        <c:crossBetween val="between"/>
      </c:valAx>
      <c:catAx>
        <c:axId val="412114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12113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'Sloučené popisky'!$A$15:$B$15</c:f>
              <c:strCache>
                <c:ptCount val="2"/>
                <c:pt idx="0">
                  <c:v>Čechy</c:v>
                </c:pt>
                <c:pt idx="1">
                  <c:v>Praha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'Sloučené popisky'!$C$13:$G$14</c:f>
              <c:multiLvlStrCache>
                <c:ptCount val="5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</c:v>
                  </c:pt>
                  <c:pt idx="4">
                    <c:v>Květen</c:v>
                  </c:pt>
                </c:lvl>
                <c:lvl>
                  <c:pt idx="0">
                    <c:v>Q1</c:v>
                  </c:pt>
                  <c:pt idx="3">
                    <c:v>Q2</c:v>
                  </c:pt>
                </c:lvl>
              </c:multiLvlStrCache>
            </c:multiLvlStrRef>
          </c:cat>
          <c:val>
            <c:numRef>
              <c:f>'Sloučené popisky'!$C$15:$G$15</c:f>
              <c:numCache>
                <c:formatCode>General</c:formatCode>
                <c:ptCount val="5"/>
                <c:pt idx="0">
                  <c:v>11</c:v>
                </c:pt>
                <c:pt idx="1">
                  <c:v>18</c:v>
                </c:pt>
                <c:pt idx="2">
                  <c:v>16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D-4570-85E8-07B6D3F4B1BD}"/>
            </c:ext>
          </c:extLst>
        </c:ser>
        <c:ser>
          <c:idx val="1"/>
          <c:order val="1"/>
          <c:tx>
            <c:strRef>
              <c:f>'Sloučené popisky'!$A$16:$B$16</c:f>
              <c:strCache>
                <c:ptCount val="2"/>
                <c:pt idx="0">
                  <c:v>Čechy</c:v>
                </c:pt>
                <c:pt idx="1">
                  <c:v>Plzeň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'Sloučené popisky'!$C$13:$G$14</c:f>
              <c:multiLvlStrCache>
                <c:ptCount val="5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</c:v>
                  </c:pt>
                  <c:pt idx="4">
                    <c:v>Květen</c:v>
                  </c:pt>
                </c:lvl>
                <c:lvl>
                  <c:pt idx="0">
                    <c:v>Q1</c:v>
                  </c:pt>
                  <c:pt idx="3">
                    <c:v>Q2</c:v>
                  </c:pt>
                </c:lvl>
              </c:multiLvlStrCache>
            </c:multiLvlStrRef>
          </c:cat>
          <c:val>
            <c:numRef>
              <c:f>'Sloučené popisky'!$C$16:$G$16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D-4570-85E8-07B6D3F4B1BD}"/>
            </c:ext>
          </c:extLst>
        </c:ser>
        <c:ser>
          <c:idx val="2"/>
          <c:order val="2"/>
          <c:tx>
            <c:strRef>
              <c:f>'Sloučené popisky'!$A$17:$B$17</c:f>
              <c:strCache>
                <c:ptCount val="2"/>
                <c:pt idx="0">
                  <c:v>Morava</c:v>
                </c:pt>
                <c:pt idx="1">
                  <c:v>Brno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'Sloučené popisky'!$C$13:$G$14</c:f>
              <c:multiLvlStrCache>
                <c:ptCount val="5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</c:v>
                  </c:pt>
                  <c:pt idx="4">
                    <c:v>Květen</c:v>
                  </c:pt>
                </c:lvl>
                <c:lvl>
                  <c:pt idx="0">
                    <c:v>Q1</c:v>
                  </c:pt>
                  <c:pt idx="3">
                    <c:v>Q2</c:v>
                  </c:pt>
                </c:lvl>
              </c:multiLvlStrCache>
            </c:multiLvlStrRef>
          </c:cat>
          <c:val>
            <c:numRef>
              <c:f>'Sloučené popisky'!$C$17:$G$17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D-4570-85E8-07B6D3F4B1BD}"/>
            </c:ext>
          </c:extLst>
        </c:ser>
        <c:ser>
          <c:idx val="3"/>
          <c:order val="3"/>
          <c:tx>
            <c:strRef>
              <c:f>'Sloučené popisky'!$A$18:$B$18</c:f>
              <c:strCache>
                <c:ptCount val="2"/>
                <c:pt idx="0">
                  <c:v>Morava</c:v>
                </c:pt>
                <c:pt idx="1">
                  <c:v>Ostrava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'Sloučené popisky'!$C$13:$G$14</c:f>
              <c:multiLvlStrCache>
                <c:ptCount val="5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</c:v>
                  </c:pt>
                  <c:pt idx="4">
                    <c:v>Květen</c:v>
                  </c:pt>
                </c:lvl>
                <c:lvl>
                  <c:pt idx="0">
                    <c:v>Q1</c:v>
                  </c:pt>
                  <c:pt idx="3">
                    <c:v>Q2</c:v>
                  </c:pt>
                </c:lvl>
              </c:multiLvlStrCache>
            </c:multiLvlStrRef>
          </c:cat>
          <c:val>
            <c:numRef>
              <c:f>'Sloučené popisky'!$C$18:$G$18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D-4570-85E8-07B6D3F4B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4003912"/>
        <c:axId val="413998992"/>
      </c:barChart>
      <c:catAx>
        <c:axId val="414003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3998992"/>
        <c:crosses val="autoZero"/>
        <c:auto val="1"/>
        <c:lblAlgn val="ctr"/>
        <c:lblOffset val="100"/>
        <c:noMultiLvlLbl val="0"/>
      </c:catAx>
      <c:valAx>
        <c:axId val="4139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400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'Výplně datové řady'!$A$2</c:f>
              <c:strCache>
                <c:ptCount val="1"/>
                <c:pt idx="0">
                  <c:v>Hrušky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\ &quot;Kč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'Výplně datové řady'!$B$1:$D$1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'Výplně datové řady'!$B$2:$D$2</c:f>
              <c:numCache>
                <c:formatCode>0" kg"</c:formatCode>
                <c:ptCount val="3"/>
                <c:pt idx="0">
                  <c:v>399</c:v>
                </c:pt>
                <c:pt idx="1">
                  <c:v>280</c:v>
                </c:pt>
                <c:pt idx="2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E3-4BB4-AAF9-B2EDA8D55697}"/>
            </c:ext>
          </c:extLst>
        </c:ser>
        <c:ser>
          <c:idx val="1"/>
          <c:order val="1"/>
          <c:tx>
            <c:strRef>
              <c:f>'Výplně datové řady'!$A$3</c:f>
              <c:strCache>
                <c:ptCount val="1"/>
                <c:pt idx="0">
                  <c:v>Švestky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47000">
                  <a:schemeClr val="accent5">
                    <a:lumMod val="50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'Výplně datové řady'!$B$1:$D$1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'Výplně datové řady'!$B$3:$D$3</c:f>
              <c:numCache>
                <c:formatCode>0" kg"</c:formatCode>
                <c:ptCount val="3"/>
                <c:pt idx="0">
                  <c:v>247</c:v>
                </c:pt>
                <c:pt idx="1">
                  <c:v>233</c:v>
                </c:pt>
                <c:pt idx="2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E3-4BB4-AAF9-B2EDA8D55697}"/>
            </c:ext>
          </c:extLst>
        </c:ser>
        <c:ser>
          <c:idx val="2"/>
          <c:order val="2"/>
          <c:tx>
            <c:strRef>
              <c:f>'Výplně datové řady'!$A$4</c:f>
              <c:strCache>
                <c:ptCount val="1"/>
                <c:pt idx="0">
                  <c:v>Rajčata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"/>
          </c:pictureOptions>
          <c:cat>
            <c:strRef>
              <c:f>'Výplně datové řady'!$B$1:$D$1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'Výplně datové řady'!$B$4:$D$4</c:f>
              <c:numCache>
                <c:formatCode>0" kg"</c:formatCode>
                <c:ptCount val="3"/>
                <c:pt idx="0">
                  <c:v>205</c:v>
                </c:pt>
                <c:pt idx="1">
                  <c:v>343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E3-4BB4-AAF9-B2EDA8D55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259168"/>
        <c:axId val="323258840"/>
      </c:barChart>
      <c:catAx>
        <c:axId val="3232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3258840"/>
        <c:crosses val="autoZero"/>
        <c:auto val="1"/>
        <c:lblAlgn val="ctr"/>
        <c:lblOffset val="100"/>
        <c:noMultiLvlLbl val="0"/>
      </c:catAx>
      <c:valAx>
        <c:axId val="32325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kg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32591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7794400699912523E-2"/>
          <c:y val="0.8616892680081657"/>
          <c:w val="0.92718875765529307"/>
          <c:h val="0.110532954214056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'Popisky dat'!$K$3</c:f>
              <c:strCache>
                <c:ptCount val="1"/>
                <c:pt idx="0">
                  <c:v>Hrušky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880C9F9-52BC-4E57-BAF3-2FF60DF8FABD}" type="CELLRANGE">
                      <a:rPr lang="en-US"/>
                      <a:pPr/>
                      <a:t>[OBLAST BUNĚK]</a:t>
                    </a:fld>
                    <a:r>
                      <a:rPr lang="en-US" baseline="0"/>
                      <a:t> </a:t>
                    </a:r>
                    <a:fld id="{EA529CB0-A9B4-4C9C-80F8-434176A6C4FB}" type="VALUE">
                      <a:rPr lang="en-US" baseline="0"/>
                      <a:pPr/>
                      <a:t>[HODNOTA]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DE2-4575-9AF5-0294B2BEEC6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A083B31-3D3E-4FA8-9DB7-60D600BD82F5}" type="CELLRANGE">
                      <a:rPr lang="en-US"/>
                      <a:pPr/>
                      <a:t>[OBLAST BUNĚK]</a:t>
                    </a:fld>
                    <a:r>
                      <a:rPr lang="en-US" baseline="0"/>
                      <a:t> </a:t>
                    </a:r>
                    <a:fld id="{6CC032B9-A6F4-4103-A375-6FD54F21977B}" type="VALUE">
                      <a:rPr lang="en-US" baseline="0"/>
                      <a:pPr/>
                      <a:t>[HODNOTA]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DE2-4575-9AF5-0294B2BEEC6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C65F115-A7B7-4E14-8C8E-64074439C3D2}" type="CELLRANGE">
                      <a:rPr lang="en-US"/>
                      <a:pPr/>
                      <a:t>[OBLAST BUNĚK]</a:t>
                    </a:fld>
                    <a:r>
                      <a:rPr lang="en-US" baseline="0"/>
                      <a:t> </a:t>
                    </a:r>
                    <a:fld id="{47094ECA-3F32-4E71-9E60-DB6553238473}" type="VALUE">
                      <a:rPr lang="en-US" baseline="0"/>
                      <a:pPr/>
                      <a:t>[HODNOTA]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DE2-4575-9AF5-0294B2BEEC68}"/>
                </c:ext>
              </c:extLst>
            </c:dLbl>
            <c:numFmt formatCode="#,##0\ &quot;Kč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'Popisky dat'!$L$2:$N$2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'Popisky dat'!$L$3:$N$3</c:f>
              <c:numCache>
                <c:formatCode>0" kg"</c:formatCode>
                <c:ptCount val="3"/>
                <c:pt idx="0">
                  <c:v>399</c:v>
                </c:pt>
                <c:pt idx="1">
                  <c:v>280</c:v>
                </c:pt>
                <c:pt idx="2">
                  <c:v>324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'Popisky dat'!$A$2:$A$4</c15:f>
                <c15:dlblRangeCache>
                  <c:ptCount val="3"/>
                  <c:pt idx="0">
                    <c:v>Pražáci:</c:v>
                  </c:pt>
                  <c:pt idx="1">
                    <c:v>Brňáci:</c:v>
                  </c:pt>
                  <c:pt idx="2">
                    <c:v>Ostraváci: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DE2-4575-9AF5-0294B2BEEC68}"/>
            </c:ext>
          </c:extLst>
        </c:ser>
        <c:ser>
          <c:idx val="1"/>
          <c:order val="1"/>
          <c:tx>
            <c:strRef>
              <c:f>'Popisky dat'!$K$4</c:f>
              <c:strCache>
                <c:ptCount val="1"/>
                <c:pt idx="0">
                  <c:v>Švestky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47000">
                  <a:schemeClr val="accent5">
                    <a:lumMod val="50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'Popisky dat'!$L$2:$N$2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'Popisky dat'!$L$4:$N$4</c:f>
              <c:numCache>
                <c:formatCode>0" kg"</c:formatCode>
                <c:ptCount val="3"/>
                <c:pt idx="0">
                  <c:v>247</c:v>
                </c:pt>
                <c:pt idx="1">
                  <c:v>233</c:v>
                </c:pt>
                <c:pt idx="2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2-4575-9AF5-0294B2BEEC68}"/>
            </c:ext>
          </c:extLst>
        </c:ser>
        <c:ser>
          <c:idx val="2"/>
          <c:order val="2"/>
          <c:tx>
            <c:strRef>
              <c:f>'Popisky dat'!$K$5</c:f>
              <c:strCache>
                <c:ptCount val="1"/>
                <c:pt idx="0">
                  <c:v>Rajčata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"/>
          </c:pictureOptions>
          <c:cat>
            <c:strRef>
              <c:f>'Popisky dat'!$L$2:$N$2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'Popisky dat'!$L$5:$N$5</c:f>
              <c:numCache>
                <c:formatCode>0" kg"</c:formatCode>
                <c:ptCount val="3"/>
                <c:pt idx="0">
                  <c:v>205</c:v>
                </c:pt>
                <c:pt idx="1">
                  <c:v>343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E2-4575-9AF5-0294B2BEE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259168"/>
        <c:axId val="323258840"/>
      </c:barChart>
      <c:catAx>
        <c:axId val="3232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3258840"/>
        <c:crosses val="autoZero"/>
        <c:auto val="1"/>
        <c:lblAlgn val="ctr"/>
        <c:lblOffset val="100"/>
        <c:noMultiLvlLbl val="0"/>
      </c:catAx>
      <c:valAx>
        <c:axId val="32325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kg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32591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7794400699912523E-2"/>
          <c:y val="0.8616892680081657"/>
          <c:w val="0.92718875765529307"/>
          <c:h val="0.110532954214056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'Měřítko na osách'!$A$2</c:f>
              <c:strCache>
                <c:ptCount val="1"/>
                <c:pt idx="0">
                  <c:v>Hrušky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'Měřítko na osách'!$B$1:$D$1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'Měřítko na osách'!$B$2:$D$2</c:f>
              <c:numCache>
                <c:formatCode>0" kg"</c:formatCode>
                <c:ptCount val="3"/>
                <c:pt idx="0">
                  <c:v>399</c:v>
                </c:pt>
                <c:pt idx="1">
                  <c:v>280</c:v>
                </c:pt>
                <c:pt idx="2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2-464D-8D9A-D35FDB8DDE36}"/>
            </c:ext>
          </c:extLst>
        </c:ser>
        <c:ser>
          <c:idx val="1"/>
          <c:order val="1"/>
          <c:tx>
            <c:strRef>
              <c:f>'Měřítko na osách'!$A$3</c:f>
              <c:strCache>
                <c:ptCount val="1"/>
                <c:pt idx="0">
                  <c:v>Švestky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'Měřítko na osách'!$B$1:$D$1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'Měřítko na osách'!$B$3:$D$3</c:f>
              <c:numCache>
                <c:formatCode>0" kg"</c:formatCode>
                <c:ptCount val="3"/>
                <c:pt idx="0">
                  <c:v>247</c:v>
                </c:pt>
                <c:pt idx="1">
                  <c:v>233</c:v>
                </c:pt>
                <c:pt idx="2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2-464D-8D9A-D35FDB8DDE36}"/>
            </c:ext>
          </c:extLst>
        </c:ser>
        <c:ser>
          <c:idx val="2"/>
          <c:order val="2"/>
          <c:tx>
            <c:strRef>
              <c:f>'Měřítko na osách'!$A$4</c:f>
              <c:strCache>
                <c:ptCount val="1"/>
                <c:pt idx="0">
                  <c:v>Rajčata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'Měřítko na osách'!$B$1:$D$1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'Měřítko na osách'!$B$4:$D$4</c:f>
              <c:numCache>
                <c:formatCode>0" kg"</c:formatCode>
                <c:ptCount val="3"/>
                <c:pt idx="0">
                  <c:v>205</c:v>
                </c:pt>
                <c:pt idx="1">
                  <c:v>343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C2-464D-8D9A-D35FDB8DD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236456"/>
        <c:axId val="298232192"/>
      </c:barChart>
      <c:catAx>
        <c:axId val="29823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8232192"/>
        <c:crosses val="autoZero"/>
        <c:auto val="1"/>
        <c:lblAlgn val="ctr"/>
        <c:lblOffset val="100"/>
        <c:noMultiLvlLbl val="0"/>
      </c:catAx>
      <c:valAx>
        <c:axId val="29823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kg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823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'Měřítko na osách'!$A$2</c:f>
              <c:strCache>
                <c:ptCount val="1"/>
                <c:pt idx="0">
                  <c:v>Hrušky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'Měřítko na osách'!$B$1:$D$1</c15:sqref>
                  </c15:fullRef>
                </c:ext>
              </c:extLst>
              <c:f>'Měřítko na osách'!$B$1</c:f>
              <c:strCache>
                <c:ptCount val="1"/>
                <c:pt idx="0">
                  <c:v>Praha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'Měřítko na osách'!$B$2:$D$2</c15:sqref>
                  </c15:fullRef>
                </c:ext>
              </c:extLst>
              <c:f>'Měřítko na osách'!$B$2</c:f>
              <c:numCache>
                <c:formatCode>0" kg"</c:formatCode>
                <c:ptCount val="1"/>
                <c:pt idx="0">
                  <c:v>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D-491F-8795-7C22B2994774}"/>
            </c:ext>
          </c:extLst>
        </c:ser>
        <c:ser>
          <c:idx val="1"/>
          <c:order val="1"/>
          <c:tx>
            <c:strRef>
              <c:f>'Měřítko na osách'!$A$3</c:f>
              <c:strCache>
                <c:ptCount val="1"/>
                <c:pt idx="0">
                  <c:v>Švestky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'Měřítko na osách'!$B$1:$D$1</c15:sqref>
                  </c15:fullRef>
                </c:ext>
              </c:extLst>
              <c:f>'Měřítko na osách'!$B$1</c:f>
              <c:strCache>
                <c:ptCount val="1"/>
                <c:pt idx="0">
                  <c:v>Praha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'Měřítko na osách'!$B$3:$D$3</c15:sqref>
                  </c15:fullRef>
                </c:ext>
              </c:extLst>
              <c:f>'Měřítko na osách'!$B$3</c:f>
              <c:numCache>
                <c:formatCode>0" kg"</c:formatCode>
                <c:ptCount val="1"/>
                <c:pt idx="0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D-491F-8795-7C22B2994774}"/>
            </c:ext>
          </c:extLst>
        </c:ser>
        <c:ser>
          <c:idx val="2"/>
          <c:order val="2"/>
          <c:tx>
            <c:strRef>
              <c:f>'Měřítko na osách'!$A$4</c:f>
              <c:strCache>
                <c:ptCount val="1"/>
                <c:pt idx="0">
                  <c:v>Rajčata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'Měřítko na osách'!$B$1:$D$1</c15:sqref>
                  </c15:fullRef>
                </c:ext>
              </c:extLst>
              <c:f>'Měřítko na osách'!$B$1</c:f>
              <c:strCache>
                <c:ptCount val="1"/>
                <c:pt idx="0">
                  <c:v>Praha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'Měřítko na osách'!$B$4:$D$4</c15:sqref>
                  </c15:fullRef>
                </c:ext>
              </c:extLst>
              <c:f>'Měřítko na osách'!$B$4</c:f>
              <c:numCache>
                <c:formatCode>0" kg"</c:formatCode>
                <c:ptCount val="1"/>
                <c:pt idx="0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D-491F-8795-7C22B299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930984"/>
        <c:axId val="392931640"/>
      </c:barChart>
      <c:catAx>
        <c:axId val="39293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2931640"/>
        <c:crosses val="autoZero"/>
        <c:auto val="1"/>
        <c:lblAlgn val="ctr"/>
        <c:lblOffset val="100"/>
        <c:noMultiLvlLbl val="0"/>
      </c:catAx>
      <c:valAx>
        <c:axId val="39293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kg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2930984"/>
        <c:crosses val="autoZero"/>
        <c:crossBetween val="between"/>
        <c:dispUnits>
          <c:builtInUnit val="hundre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Vzor grafu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'Šablona grafu'!$A$2</c:f>
              <c:strCache>
                <c:ptCount val="1"/>
                <c:pt idx="0">
                  <c:v>Hrušky</c:v>
                </c:pt>
              </c:strCache>
            </c:strRef>
          </c:tx>
          <c:spPr>
            <a:pattFill prst="wdDnDiag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lumMod val="85000"/>
                </a:sysClr>
              </a:solidFill>
              <a:ln w="12700">
                <a:solidFill>
                  <a:sysClr val="window" lastClr="FFFFFF">
                    <a:lumMod val="50000"/>
                  </a:sysClr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'Šablona grafu'!$B$1:$D$1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'Šablona grafu'!$B$2:$D$2</c:f>
              <c:numCache>
                <c:formatCode>0" kg"</c:formatCode>
                <c:ptCount val="3"/>
                <c:pt idx="0">
                  <c:v>399</c:v>
                </c:pt>
                <c:pt idx="1">
                  <c:v>280</c:v>
                </c:pt>
                <c:pt idx="2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E-448D-B454-0B1AF2D6262D}"/>
            </c:ext>
          </c:extLst>
        </c:ser>
        <c:ser>
          <c:idx val="1"/>
          <c:order val="1"/>
          <c:tx>
            <c:strRef>
              <c:f>'Šablona grafu'!$A$3</c:f>
              <c:strCache>
                <c:ptCount val="1"/>
                <c:pt idx="0">
                  <c:v>Švestky</c:v>
                </c:pt>
              </c:strCache>
            </c:strRef>
          </c:tx>
          <c:spPr>
            <a:pattFill prst="wdDnDiag">
              <a:fgClr>
                <a:schemeClr val="accent2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'Šablona grafu'!$B$1:$D$1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'Šablona grafu'!$B$3:$D$3</c:f>
              <c:numCache>
                <c:formatCode>0" kg"</c:formatCode>
                <c:ptCount val="3"/>
                <c:pt idx="0">
                  <c:v>247</c:v>
                </c:pt>
                <c:pt idx="1">
                  <c:v>233</c:v>
                </c:pt>
                <c:pt idx="2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8E-448D-B454-0B1AF2D6262D}"/>
            </c:ext>
          </c:extLst>
        </c:ser>
        <c:ser>
          <c:idx val="2"/>
          <c:order val="2"/>
          <c:tx>
            <c:strRef>
              <c:f>'Šablona grafu'!$A$4</c:f>
              <c:strCache>
                <c:ptCount val="1"/>
                <c:pt idx="0">
                  <c:v>Rajčata</c:v>
                </c:pt>
              </c:strCache>
            </c:strRef>
          </c:tx>
          <c:spPr>
            <a:pattFill prst="wdDn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'Šablona grafu'!$B$1:$D$1</c:f>
              <c:strCache>
                <c:ptCount val="3"/>
                <c:pt idx="0">
                  <c:v>Praha</c:v>
                </c:pt>
                <c:pt idx="1">
                  <c:v>Brno</c:v>
                </c:pt>
                <c:pt idx="2">
                  <c:v>Ostrava</c:v>
                </c:pt>
              </c:strCache>
            </c:strRef>
          </c:cat>
          <c:val>
            <c:numRef>
              <c:f>'Šablona grafu'!$B$4:$D$4</c:f>
              <c:numCache>
                <c:formatCode>0" kg"</c:formatCode>
                <c:ptCount val="3"/>
                <c:pt idx="0">
                  <c:v>205</c:v>
                </c:pt>
                <c:pt idx="1">
                  <c:v>343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8E-448D-B454-0B1AF2D6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765160"/>
        <c:axId val="461765488"/>
      </c:barChart>
      <c:catAx>
        <c:axId val="46176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765488"/>
        <c:crosses val="autoZero"/>
        <c:auto val="1"/>
        <c:lblAlgn val="ctr"/>
        <c:lblOffset val="100"/>
        <c:noMultiLvlLbl val="0"/>
      </c:catAx>
      <c:valAx>
        <c:axId val="46176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kg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765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Všechny pobočky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'Stejné barvy'!$A$2</c:f>
              <c:strCache>
                <c:ptCount val="1"/>
                <c:pt idx="0">
                  <c:v>Praha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barvy'!$B$2:$D$2</c:f>
              <c:numCache>
                <c:formatCode>General</c:formatCode>
                <c:ptCount val="3"/>
                <c:pt idx="0">
                  <c:v>25</c:v>
                </c:pt>
                <c:pt idx="1">
                  <c:v>23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8-4B1C-BDED-AD685E0E87DE}"/>
            </c:ext>
          </c:extLst>
        </c:ser>
        <c:ser>
          <c:idx val="1"/>
          <c:order val="1"/>
          <c:tx>
            <c:strRef>
              <c:f>'Stejné barvy'!$A$3</c:f>
              <c:strCache>
                <c:ptCount val="1"/>
                <c:pt idx="0">
                  <c:v>Kralupy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barvy'!$B$3:$D$3</c:f>
              <c:numCache>
                <c:formatCode>General</c:formatCode>
                <c:ptCount val="3"/>
                <c:pt idx="0">
                  <c:v>19</c:v>
                </c:pt>
                <c:pt idx="1">
                  <c:v>11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8-4B1C-BDED-AD685E0E87DE}"/>
            </c:ext>
          </c:extLst>
        </c:ser>
        <c:ser>
          <c:idx val="2"/>
          <c:order val="2"/>
          <c:tx>
            <c:strRef>
              <c:f>'Stejné barvy'!$A$4</c:f>
              <c:strCache>
                <c:ptCount val="1"/>
                <c:pt idx="0">
                  <c:v>Kladno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barvy'!$B$4:$D$4</c:f>
              <c:numCache>
                <c:formatCode>General</c:formatCode>
                <c:ptCount val="3"/>
                <c:pt idx="0">
                  <c:v>21</c:v>
                </c:pt>
                <c:pt idx="1">
                  <c:v>24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18-4B1C-BDED-AD685E0E87DE}"/>
            </c:ext>
          </c:extLst>
        </c:ser>
        <c:ser>
          <c:idx val="3"/>
          <c:order val="3"/>
          <c:tx>
            <c:strRef>
              <c:f>'Stejné barvy'!$A$5</c:f>
              <c:strCache>
                <c:ptCount val="1"/>
                <c:pt idx="0">
                  <c:v>Dobříš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barvy'!$B$5:$D$5</c:f>
              <c:numCache>
                <c:formatCode>General</c:formatCode>
                <c:ptCount val="3"/>
                <c:pt idx="0">
                  <c:v>21</c:v>
                </c:pt>
                <c:pt idx="1">
                  <c:v>21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18-4B1C-BDED-AD685E0E87DE}"/>
            </c:ext>
          </c:extLst>
        </c:ser>
        <c:ser>
          <c:idx val="4"/>
          <c:order val="4"/>
          <c:tx>
            <c:strRef>
              <c:f>'Stejné barvy'!$A$6</c:f>
              <c:strCache>
                <c:ptCount val="1"/>
                <c:pt idx="0">
                  <c:v>Mníšek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barvy'!$B$6:$D$6</c:f>
              <c:numCache>
                <c:formatCode>General</c:formatCode>
                <c:ptCount val="3"/>
                <c:pt idx="0">
                  <c:v>22</c:v>
                </c:pt>
                <c:pt idx="1">
                  <c:v>21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18-4B1C-BDED-AD685E0E87DE}"/>
            </c:ext>
          </c:extLst>
        </c:ser>
        <c:ser>
          <c:idx val="5"/>
          <c:order val="5"/>
          <c:tx>
            <c:strRef>
              <c:f>'Stejné barvy'!$A$7</c:f>
              <c:strCache>
                <c:ptCount val="1"/>
                <c:pt idx="0">
                  <c:v>Slaný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'Stejné barvy'!$B$1:$D$1</c:f>
              <c:strCache>
                <c:ptCount val="3"/>
                <c:pt idx="0">
                  <c:v>Koblihy</c:v>
                </c:pt>
                <c:pt idx="1">
                  <c:v>Pletýnky</c:v>
                </c:pt>
                <c:pt idx="2">
                  <c:v>Chlebíčky</c:v>
                </c:pt>
              </c:strCache>
            </c:strRef>
          </c:cat>
          <c:val>
            <c:numRef>
              <c:f>'Stejné barvy'!$B$7:$D$7</c:f>
              <c:numCache>
                <c:formatCode>General</c:formatCode>
                <c:ptCount val="3"/>
                <c:pt idx="0">
                  <c:v>22</c:v>
                </c:pt>
                <c:pt idx="1">
                  <c:v>14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18-4B1C-BDED-AD685E0E8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174672"/>
        <c:axId val="392171392"/>
      </c:barChart>
      <c:catAx>
        <c:axId val="39217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2171392"/>
        <c:crosses val="autoZero"/>
        <c:auto val="1"/>
        <c:lblAlgn val="ctr"/>
        <c:lblOffset val="100"/>
        <c:noMultiLvlLbl val="0"/>
      </c:catAx>
      <c:valAx>
        <c:axId val="39217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217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/>
    <cx:plotArea>
      <cx:plotAreaRegion>
        <cx:series layoutId="sunburst" uniqueId="{A6CCF28F-EEBF-4706-8011-4A2E421E06E7}">
          <cx:tx>
            <cx:txData>
              <cx:f>_xlchart.v1.4</cx:f>
              <cx:v>Obrat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/>
    <cx:plotArea>
      <cx:plotAreaRegion>
        <cx:series layoutId="sunburst" uniqueId="{91592539-C95E-4F15-8692-42133602CAC7}">
          <cx:tx>
            <cx:txData>
              <cx:f>_xlchart.v1.1</cx:f>
              <cx:v>Obrat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_xlchart.v1.9</cx:f>
      </cx:strDim>
      <cx:numDim type="val">
        <cx:f dir="row">_xlchart.v1.10</cx:f>
      </cx:numDim>
    </cx:data>
  </cx:chartData>
  <cx:chart>
    <cx:plotArea>
      <cx:plotAreaRegion>
        <cx:series layoutId="waterfall" uniqueId="{2E29F598-F153-4B78-A023-4EE0A1416D09}">
          <cx:tx>
            <cx:txData>
              <cx:f>_xlchart.v1.6</cx:f>
              <cx:v>Pardubice</cx:v>
            </cx:txData>
          </cx:tx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2" fmlaLink="$C$6" max="95" min="20" page="10" val="3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14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90487</xdr:rowOff>
    </xdr:from>
    <xdr:to>
      <xdr:col>14</xdr:col>
      <xdr:colOff>466725</xdr:colOff>
      <xdr:row>13</xdr:row>
      <xdr:rowOff>223837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0</xdr:row>
      <xdr:rowOff>19050</xdr:rowOff>
    </xdr:from>
    <xdr:to>
      <xdr:col>11</xdr:col>
      <xdr:colOff>461962</xdr:colOff>
      <xdr:row>11</xdr:row>
      <xdr:rowOff>19050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</xdr:colOff>
      <xdr:row>0</xdr:row>
      <xdr:rowOff>0</xdr:rowOff>
    </xdr:from>
    <xdr:to>
      <xdr:col>18</xdr:col>
      <xdr:colOff>461962</xdr:colOff>
      <xdr:row>11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</xdr:colOff>
      <xdr:row>12</xdr:row>
      <xdr:rowOff>0</xdr:rowOff>
    </xdr:from>
    <xdr:to>
      <xdr:col>11</xdr:col>
      <xdr:colOff>461962</xdr:colOff>
      <xdr:row>23</xdr:row>
      <xdr:rowOff>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4762</xdr:colOff>
      <xdr:row>12</xdr:row>
      <xdr:rowOff>9525</xdr:rowOff>
    </xdr:from>
    <xdr:to>
      <xdr:col>18</xdr:col>
      <xdr:colOff>461962</xdr:colOff>
      <xdr:row>23</xdr:row>
      <xdr:rowOff>9525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195262</xdr:rowOff>
    </xdr:from>
    <xdr:to>
      <xdr:col>3</xdr:col>
      <xdr:colOff>771525</xdr:colOff>
      <xdr:row>15</xdr:row>
      <xdr:rowOff>9525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4</xdr:row>
      <xdr:rowOff>4762</xdr:rowOff>
    </xdr:from>
    <xdr:to>
      <xdr:col>8</xdr:col>
      <xdr:colOff>628650</xdr:colOff>
      <xdr:row>15</xdr:row>
      <xdr:rowOff>19050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15</xdr:row>
      <xdr:rowOff>138112</xdr:rowOff>
    </xdr:from>
    <xdr:to>
      <xdr:col>3</xdr:col>
      <xdr:colOff>752475</xdr:colOff>
      <xdr:row>26</xdr:row>
      <xdr:rowOff>152400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15</xdr:row>
      <xdr:rowOff>147637</xdr:rowOff>
    </xdr:from>
    <xdr:to>
      <xdr:col>8</xdr:col>
      <xdr:colOff>619125</xdr:colOff>
      <xdr:row>26</xdr:row>
      <xdr:rowOff>161925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42862</xdr:rowOff>
    </xdr:from>
    <xdr:to>
      <xdr:col>9</xdr:col>
      <xdr:colOff>457200</xdr:colOff>
      <xdr:row>13</xdr:row>
      <xdr:rowOff>185737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41275</xdr:colOff>
      <xdr:row>0</xdr:row>
      <xdr:rowOff>19050</xdr:rowOff>
    </xdr:from>
    <xdr:to>
      <xdr:col>8</xdr:col>
      <xdr:colOff>641350</xdr:colOff>
      <xdr:row>16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>
              <a:extLst>
                <a:ext uri="{FF2B5EF4-FFF2-40B4-BE49-F238E27FC236}">
                  <a16:creationId xmlns:a16="http://schemas.microsoft.com/office/drawing/2014/main" id="{1BEB7226-56D7-452B-9007-3C124C371D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82875" y="19050"/>
              <a:ext cx="3241675" cy="3143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  <xdr:twoCellAnchor>
    <xdr:from>
      <xdr:col>13</xdr:col>
      <xdr:colOff>34925</xdr:colOff>
      <xdr:row>0</xdr:row>
      <xdr:rowOff>19050</xdr:rowOff>
    </xdr:from>
    <xdr:to>
      <xdr:col>17</xdr:col>
      <xdr:colOff>628650</xdr:colOff>
      <xdr:row>16</xdr:row>
      <xdr:rowOff>6350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 2">
              <a:extLst>
                <a:ext uri="{FF2B5EF4-FFF2-40B4-BE49-F238E27FC236}">
                  <a16:creationId xmlns:a16="http://schemas.microsoft.com/office/drawing/2014/main" id="{2A2F4834-FEFC-4531-9C0C-D3CED3074C2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39025" y="19050"/>
              <a:ext cx="3235325" cy="3136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34925</xdr:colOff>
      <xdr:row>2</xdr:row>
      <xdr:rowOff>25400</xdr:rowOff>
    </xdr:from>
    <xdr:to>
      <xdr:col>6</xdr:col>
      <xdr:colOff>644525</xdr:colOff>
      <xdr:row>13</xdr:row>
      <xdr:rowOff>107950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>
              <a:extLst>
                <a:ext uri="{FF2B5EF4-FFF2-40B4-BE49-F238E27FC236}">
                  <a16:creationId xmlns:a16="http://schemas.microsoft.com/office/drawing/2014/main" id="{43F704DD-C7F0-43BE-9998-B49F29F793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4925" y="419100"/>
              <a:ext cx="4572000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838200</xdr:colOff>
      <xdr:row>7</xdr:row>
      <xdr:rowOff>23812</xdr:rowOff>
    </xdr:from>
    <xdr:to>
      <xdr:col>11</xdr:col>
      <xdr:colOff>609600</xdr:colOff>
      <xdr:row>20</xdr:row>
      <xdr:rowOff>166687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14287</xdr:rowOff>
    </xdr:from>
    <xdr:to>
      <xdr:col>8</xdr:col>
      <xdr:colOff>200025</xdr:colOff>
      <xdr:row>22</xdr:row>
      <xdr:rowOff>157162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4</xdr:row>
      <xdr:rowOff>33337</xdr:rowOff>
    </xdr:from>
    <xdr:to>
      <xdr:col>10</xdr:col>
      <xdr:colOff>238125</xdr:colOff>
      <xdr:row>17</xdr:row>
      <xdr:rowOff>176212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12700</xdr:colOff>
          <xdr:row>5</xdr:row>
          <xdr:rowOff>12700</xdr:rowOff>
        </xdr:from>
        <xdr:to>
          <xdr:col>3</xdr:col>
          <xdr:colOff>400050</xdr:colOff>
          <xdr:row>6</xdr:row>
          <xdr:rowOff>12700</xdr:rowOff>
        </xdr:to>
        <xdr:sp macro="" textlink="">
          <xdr:nvSpPr>
            <xdr:cNvPr id="25604" name="Spinner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E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4</xdr:row>
      <xdr:rowOff>23812</xdr:rowOff>
    </xdr:from>
    <xdr:to>
      <xdr:col>8</xdr:col>
      <xdr:colOff>209550</xdr:colOff>
      <xdr:row>15</xdr:row>
      <xdr:rowOff>114300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71437</xdr:rowOff>
    </xdr:from>
    <xdr:to>
      <xdr:col>10</xdr:col>
      <xdr:colOff>619125</xdr:colOff>
      <xdr:row>14</xdr:row>
      <xdr:rowOff>14287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14287</xdr:rowOff>
    </xdr:from>
    <xdr:to>
      <xdr:col>14</xdr:col>
      <xdr:colOff>466725</xdr:colOff>
      <xdr:row>10</xdr:row>
      <xdr:rowOff>133350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</xdr:colOff>
      <xdr:row>12</xdr:row>
      <xdr:rowOff>9525</xdr:rowOff>
    </xdr:from>
    <xdr:to>
      <xdr:col>14</xdr:col>
      <xdr:colOff>471487</xdr:colOff>
      <xdr:row>21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42861</xdr:rowOff>
    </xdr:from>
    <xdr:to>
      <xdr:col>12</xdr:col>
      <xdr:colOff>114300</xdr:colOff>
      <xdr:row>18</xdr:row>
      <xdr:rowOff>104775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69850</xdr:colOff>
      <xdr:row>1</xdr:row>
      <xdr:rowOff>7936</xdr:rowOff>
    </xdr:from>
    <xdr:to>
      <xdr:col>9</xdr:col>
      <xdr:colOff>69850</xdr:colOff>
      <xdr:row>18</xdr:row>
      <xdr:rowOff>69850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4</xdr:row>
      <xdr:rowOff>38100</xdr:rowOff>
    </xdr:from>
    <xdr:to>
      <xdr:col>6</xdr:col>
      <xdr:colOff>500062</xdr:colOff>
      <xdr:row>17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528638</xdr:colOff>
      <xdr:row>4</xdr:row>
      <xdr:rowOff>42862</xdr:rowOff>
    </xdr:from>
    <xdr:to>
      <xdr:col>10</xdr:col>
      <xdr:colOff>28576</xdr:colOff>
      <xdr:row>17</xdr:row>
      <xdr:rowOff>185737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0</xdr:row>
      <xdr:rowOff>14287</xdr:rowOff>
    </xdr:from>
    <xdr:to>
      <xdr:col>11</xdr:col>
      <xdr:colOff>461962</xdr:colOff>
      <xdr:row>13</xdr:row>
      <xdr:rowOff>157162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71437</xdr:colOff>
      <xdr:row>0</xdr:row>
      <xdr:rowOff>14287</xdr:rowOff>
    </xdr:from>
    <xdr:to>
      <xdr:col>10</xdr:col>
      <xdr:colOff>528637</xdr:colOff>
      <xdr:row>13</xdr:row>
      <xdr:rowOff>157162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13</xdr:row>
      <xdr:rowOff>157162</xdr:rowOff>
    </xdr:from>
    <xdr:to>
      <xdr:col>10</xdr:col>
      <xdr:colOff>514350</xdr:colOff>
      <xdr:row>27</xdr:row>
      <xdr:rowOff>100012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4</xdr:row>
      <xdr:rowOff>71437</xdr:rowOff>
    </xdr:from>
    <xdr:to>
      <xdr:col>9</xdr:col>
      <xdr:colOff>285750</xdr:colOff>
      <xdr:row>18</xdr:row>
      <xdr:rowOff>14287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85725</xdr:rowOff>
    </xdr:from>
    <xdr:to>
      <xdr:col>6</xdr:col>
      <xdr:colOff>314325</xdr:colOff>
      <xdr:row>20</xdr:row>
      <xdr:rowOff>28575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k_F\!Miroslav\Grada\Z&#225;kladn&#237;%20p&#345;&#237;ru&#269;ka%20Excel%202016\Hotov&#233;%20se&#353;ity\11_Ovl&#225;dac&#237;%20prv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te se"/>
      <sheetName val="Odkazy na skrytý list"/>
      <sheetName val="Skrytý list"/>
      <sheetName val="Příklady"/>
      <sheetName val="Dynamická změna nabídky I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M9">
            <v>4</v>
          </cell>
        </row>
        <row r="11">
          <cell r="M11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Kancelář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1:G17"/>
  <sheetViews>
    <sheetView tabSelected="1" workbookViewId="0">
      <selection activeCell="Q6" sqref="Q6"/>
    </sheetView>
  </sheetViews>
  <sheetFormatPr defaultRowHeight="15.5" x14ac:dyDescent="0.35"/>
  <cols>
    <col min="1" max="1" width="3.33203125" bestFit="1" customWidth="1"/>
  </cols>
  <sheetData>
    <row r="1" spans="2:7" x14ac:dyDescent="0.35">
      <c r="B1" s="1"/>
      <c r="C1" s="1" t="s">
        <v>0</v>
      </c>
      <c r="D1" s="1" t="s">
        <v>1</v>
      </c>
      <c r="E1" s="1" t="s">
        <v>2</v>
      </c>
      <c r="F1" s="1" t="s">
        <v>3</v>
      </c>
      <c r="G1" s="1" t="s">
        <v>7</v>
      </c>
    </row>
    <row r="2" spans="2:7" x14ac:dyDescent="0.35">
      <c r="B2" s="1" t="s">
        <v>4</v>
      </c>
      <c r="C2" s="2">
        <v>11</v>
      </c>
      <c r="D2" s="2">
        <v>18</v>
      </c>
      <c r="E2" s="2">
        <v>16</v>
      </c>
      <c r="F2" s="2">
        <v>13</v>
      </c>
      <c r="G2" s="2">
        <v>17</v>
      </c>
    </row>
    <row r="3" spans="2:7" x14ac:dyDescent="0.35">
      <c r="B3" s="1" t="s">
        <v>8</v>
      </c>
      <c r="C3" s="2">
        <v>16</v>
      </c>
      <c r="D3" s="2">
        <v>16</v>
      </c>
      <c r="E3" s="2">
        <v>18</v>
      </c>
      <c r="F3" s="2">
        <v>19</v>
      </c>
      <c r="G3" s="2">
        <v>14</v>
      </c>
    </row>
    <row r="4" spans="2:7" x14ac:dyDescent="0.35">
      <c r="B4" s="1" t="s">
        <v>5</v>
      </c>
      <c r="C4" s="2">
        <v>16</v>
      </c>
      <c r="D4" s="2">
        <v>12</v>
      </c>
      <c r="E4" s="2">
        <v>17</v>
      </c>
      <c r="F4" s="2">
        <v>17</v>
      </c>
      <c r="G4" s="2">
        <v>18</v>
      </c>
    </row>
    <row r="5" spans="2:7" x14ac:dyDescent="0.35">
      <c r="B5" s="1" t="s">
        <v>6</v>
      </c>
      <c r="C5" s="2">
        <v>11</v>
      </c>
      <c r="D5" s="2">
        <v>11</v>
      </c>
      <c r="E5" s="2">
        <v>11</v>
      </c>
      <c r="F5" s="2">
        <v>13</v>
      </c>
      <c r="G5" s="2">
        <v>17</v>
      </c>
    </row>
    <row r="14" spans="2:7" ht="23.25" customHeight="1" x14ac:dyDescent="0.35"/>
    <row r="15" spans="2:7" ht="23.25" customHeight="1" x14ac:dyDescent="0.35"/>
    <row r="16" spans="2:7" ht="23.25" customHeight="1" x14ac:dyDescent="0.35"/>
    <row r="17" ht="23.25" customHeight="1" x14ac:dyDescent="0.3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1"/>
  <dimension ref="A1:D5"/>
  <sheetViews>
    <sheetView workbookViewId="0"/>
  </sheetViews>
  <sheetFormatPr defaultRowHeight="15.5" x14ac:dyDescent="0.35"/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t="s">
        <v>4</v>
      </c>
      <c r="B2">
        <v>11</v>
      </c>
      <c r="C2">
        <v>18</v>
      </c>
      <c r="D2">
        <v>16</v>
      </c>
    </row>
    <row r="3" spans="1:4" x14ac:dyDescent="0.35">
      <c r="A3" t="s">
        <v>8</v>
      </c>
      <c r="B3">
        <v>16</v>
      </c>
      <c r="C3">
        <v>16</v>
      </c>
      <c r="D3">
        <v>18</v>
      </c>
    </row>
    <row r="4" spans="1:4" x14ac:dyDescent="0.35">
      <c r="A4" t="s">
        <v>5</v>
      </c>
      <c r="B4">
        <v>16</v>
      </c>
      <c r="C4">
        <v>12</v>
      </c>
      <c r="D4">
        <v>17</v>
      </c>
    </row>
    <row r="5" spans="1:4" x14ac:dyDescent="0.35">
      <c r="A5" t="s">
        <v>6</v>
      </c>
      <c r="B5">
        <v>11</v>
      </c>
      <c r="C5">
        <v>11</v>
      </c>
      <c r="D5">
        <v>11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5"/>
  <sheetViews>
    <sheetView workbookViewId="0">
      <selection activeCell="K22" sqref="K22"/>
    </sheetView>
  </sheetViews>
  <sheetFormatPr defaultRowHeight="15.5" x14ac:dyDescent="0.35"/>
  <cols>
    <col min="1" max="1" width="11" bestFit="1" customWidth="1"/>
    <col min="2" max="2" width="13.58203125" bestFit="1" customWidth="1"/>
    <col min="3" max="3" width="15.08203125" bestFit="1" customWidth="1"/>
    <col min="4" max="5" width="13.58203125" bestFit="1" customWidth="1"/>
  </cols>
  <sheetData>
    <row r="1" spans="1:7" x14ac:dyDescent="0.35">
      <c r="B1" s="12" t="s">
        <v>0</v>
      </c>
      <c r="C1" s="12" t="s">
        <v>1</v>
      </c>
      <c r="D1" s="12" t="s">
        <v>2</v>
      </c>
      <c r="E1" s="12" t="s">
        <v>3</v>
      </c>
    </row>
    <row r="2" spans="1:7" x14ac:dyDescent="0.35">
      <c r="A2" s="12" t="s">
        <v>78</v>
      </c>
      <c r="B2" s="13">
        <v>171194</v>
      </c>
      <c r="C2" s="13">
        <v>201857</v>
      </c>
      <c r="D2" s="13">
        <v>90378</v>
      </c>
      <c r="E2" s="13">
        <v>102799</v>
      </c>
    </row>
    <row r="3" spans="1:7" x14ac:dyDescent="0.35">
      <c r="A3" s="12" t="s">
        <v>77</v>
      </c>
      <c r="B3" s="13">
        <v>1794712</v>
      </c>
      <c r="C3" s="13">
        <v>1290965</v>
      </c>
      <c r="D3" s="13">
        <v>2899423</v>
      </c>
      <c r="E3" s="13">
        <v>1244291</v>
      </c>
    </row>
    <row r="4" spans="1:7" x14ac:dyDescent="0.35">
      <c r="B4" s="13"/>
      <c r="C4" s="13"/>
      <c r="D4" s="13"/>
      <c r="E4" s="13"/>
      <c r="G4" s="13"/>
    </row>
    <row r="5" spans="1:7" x14ac:dyDescent="0.35">
      <c r="B5" s="13"/>
      <c r="C5" s="13"/>
      <c r="D5" s="13"/>
      <c r="E5" s="13"/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/>
  <dimension ref="A1:B5"/>
  <sheetViews>
    <sheetView workbookViewId="0"/>
  </sheetViews>
  <sheetFormatPr defaultRowHeight="15.5" x14ac:dyDescent="0.35"/>
  <sheetData>
    <row r="1" spans="1:2" x14ac:dyDescent="0.35">
      <c r="B1" t="s">
        <v>28</v>
      </c>
    </row>
    <row r="2" spans="1:2" x14ac:dyDescent="0.35">
      <c r="A2" t="s">
        <v>13</v>
      </c>
      <c r="B2" s="3">
        <v>942</v>
      </c>
    </row>
    <row r="3" spans="1:2" x14ac:dyDescent="0.35">
      <c r="A3" t="s">
        <v>14</v>
      </c>
      <c r="B3" s="3">
        <v>545</v>
      </c>
    </row>
    <row r="4" spans="1:2" x14ac:dyDescent="0.35">
      <c r="A4" t="s">
        <v>15</v>
      </c>
      <c r="B4" s="3">
        <v>685</v>
      </c>
    </row>
    <row r="5" spans="1:2" x14ac:dyDescent="0.35">
      <c r="A5" t="s">
        <v>29</v>
      </c>
      <c r="B5" s="3">
        <v>525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5A6D7-8FB0-4083-9855-10FB312902F5}">
  <dimension ref="A1:M16"/>
  <sheetViews>
    <sheetView workbookViewId="0">
      <selection sqref="A1:D16"/>
    </sheetView>
  </sheetViews>
  <sheetFormatPr defaultRowHeight="15.5" x14ac:dyDescent="0.35"/>
  <cols>
    <col min="1" max="1" width="4" bestFit="1" customWidth="1"/>
    <col min="4" max="4" width="5.58203125" bestFit="1" customWidth="1"/>
    <col min="12" max="12" width="4" bestFit="1" customWidth="1"/>
    <col min="13" max="13" width="5.58203125" bestFit="1" customWidth="1"/>
  </cols>
  <sheetData>
    <row r="1" spans="1:13" x14ac:dyDescent="0.35">
      <c r="A1" s="12" t="s">
        <v>103</v>
      </c>
      <c r="B1" s="12" t="s">
        <v>94</v>
      </c>
      <c r="C1" s="12" t="s">
        <v>99</v>
      </c>
      <c r="D1" s="12" t="s">
        <v>58</v>
      </c>
      <c r="J1" s="12" t="s">
        <v>99</v>
      </c>
      <c r="K1" s="12" t="s">
        <v>94</v>
      </c>
      <c r="L1" s="12" t="s">
        <v>103</v>
      </c>
      <c r="M1" s="12" t="s">
        <v>58</v>
      </c>
    </row>
    <row r="2" spans="1:13" x14ac:dyDescent="0.35">
      <c r="A2" t="s">
        <v>104</v>
      </c>
      <c r="B2" t="s">
        <v>5</v>
      </c>
      <c r="C2" t="s">
        <v>0</v>
      </c>
      <c r="D2">
        <v>12</v>
      </c>
      <c r="J2" t="s">
        <v>0</v>
      </c>
      <c r="K2" t="s">
        <v>5</v>
      </c>
      <c r="L2" t="s">
        <v>104</v>
      </c>
      <c r="M2">
        <v>12</v>
      </c>
    </row>
    <row r="3" spans="1:13" x14ac:dyDescent="0.35">
      <c r="A3" t="s">
        <v>104</v>
      </c>
      <c r="B3" t="s">
        <v>5</v>
      </c>
      <c r="C3" t="s">
        <v>1</v>
      </c>
      <c r="D3">
        <v>17</v>
      </c>
      <c r="J3" t="s">
        <v>1</v>
      </c>
      <c r="K3" t="s">
        <v>5</v>
      </c>
      <c r="L3" t="s">
        <v>104</v>
      </c>
      <c r="M3">
        <v>17</v>
      </c>
    </row>
    <row r="4" spans="1:13" x14ac:dyDescent="0.35">
      <c r="A4" t="s">
        <v>104</v>
      </c>
      <c r="B4" t="s">
        <v>5</v>
      </c>
      <c r="C4" t="s">
        <v>2</v>
      </c>
      <c r="D4">
        <v>18</v>
      </c>
      <c r="J4" t="s">
        <v>2</v>
      </c>
      <c r="K4" t="s">
        <v>5</v>
      </c>
      <c r="L4" t="s">
        <v>104</v>
      </c>
      <c r="M4">
        <v>18</v>
      </c>
    </row>
    <row r="5" spans="1:13" x14ac:dyDescent="0.35">
      <c r="A5" t="s">
        <v>104</v>
      </c>
      <c r="B5" t="s">
        <v>102</v>
      </c>
      <c r="C5" t="s">
        <v>1</v>
      </c>
      <c r="D5">
        <v>20</v>
      </c>
      <c r="J5" t="s">
        <v>1</v>
      </c>
      <c r="K5" t="s">
        <v>102</v>
      </c>
      <c r="L5" t="s">
        <v>104</v>
      </c>
      <c r="M5">
        <v>20</v>
      </c>
    </row>
    <row r="6" spans="1:13" x14ac:dyDescent="0.35">
      <c r="A6" t="s">
        <v>104</v>
      </c>
      <c r="B6" t="s">
        <v>102</v>
      </c>
      <c r="C6" t="s">
        <v>2</v>
      </c>
      <c r="D6">
        <v>13</v>
      </c>
      <c r="J6" t="s">
        <v>2</v>
      </c>
      <c r="K6" t="s">
        <v>102</v>
      </c>
      <c r="L6" t="s">
        <v>104</v>
      </c>
      <c r="M6">
        <v>13</v>
      </c>
    </row>
    <row r="7" spans="1:13" x14ac:dyDescent="0.35">
      <c r="A7" t="s">
        <v>104</v>
      </c>
      <c r="B7" t="s">
        <v>102</v>
      </c>
      <c r="C7" t="s">
        <v>3</v>
      </c>
      <c r="D7">
        <v>17</v>
      </c>
      <c r="J7" t="s">
        <v>3</v>
      </c>
      <c r="K7" t="s">
        <v>102</v>
      </c>
      <c r="L7" t="s">
        <v>104</v>
      </c>
      <c r="M7">
        <v>17</v>
      </c>
    </row>
    <row r="8" spans="1:13" x14ac:dyDescent="0.35">
      <c r="A8" t="s">
        <v>104</v>
      </c>
      <c r="B8" t="s">
        <v>4</v>
      </c>
      <c r="C8" t="s">
        <v>2</v>
      </c>
      <c r="D8">
        <v>21</v>
      </c>
      <c r="J8" t="s">
        <v>2</v>
      </c>
      <c r="K8" t="s">
        <v>4</v>
      </c>
      <c r="L8" t="s">
        <v>104</v>
      </c>
      <c r="M8">
        <v>21</v>
      </c>
    </row>
    <row r="9" spans="1:13" x14ac:dyDescent="0.35">
      <c r="A9" t="s">
        <v>104</v>
      </c>
      <c r="B9" t="s">
        <v>4</v>
      </c>
      <c r="C9" t="s">
        <v>3</v>
      </c>
      <c r="D9">
        <v>13</v>
      </c>
      <c r="J9" t="s">
        <v>3</v>
      </c>
      <c r="K9" t="s">
        <v>4</v>
      </c>
      <c r="L9" t="s">
        <v>104</v>
      </c>
      <c r="M9">
        <v>13</v>
      </c>
    </row>
    <row r="10" spans="1:13" x14ac:dyDescent="0.35">
      <c r="A10" t="s">
        <v>104</v>
      </c>
      <c r="B10" t="s">
        <v>4</v>
      </c>
      <c r="C10" t="s">
        <v>7</v>
      </c>
      <c r="D10">
        <v>22</v>
      </c>
      <c r="J10" t="s">
        <v>7</v>
      </c>
      <c r="K10" t="s">
        <v>4</v>
      </c>
      <c r="L10" t="s">
        <v>104</v>
      </c>
      <c r="M10">
        <v>22</v>
      </c>
    </row>
    <row r="11" spans="1:13" x14ac:dyDescent="0.35">
      <c r="A11" t="s">
        <v>105</v>
      </c>
      <c r="B11" t="s">
        <v>100</v>
      </c>
      <c r="C11" t="s">
        <v>3</v>
      </c>
      <c r="D11">
        <v>19</v>
      </c>
      <c r="J11" t="s">
        <v>3</v>
      </c>
      <c r="K11" t="s">
        <v>100</v>
      </c>
      <c r="L11" t="s">
        <v>105</v>
      </c>
      <c r="M11">
        <v>19</v>
      </c>
    </row>
    <row r="12" spans="1:13" x14ac:dyDescent="0.35">
      <c r="A12" t="s">
        <v>105</v>
      </c>
      <c r="B12" t="s">
        <v>100</v>
      </c>
      <c r="C12" t="s">
        <v>7</v>
      </c>
      <c r="D12">
        <v>12</v>
      </c>
      <c r="J12" t="s">
        <v>7</v>
      </c>
      <c r="K12" t="s">
        <v>100</v>
      </c>
      <c r="L12" t="s">
        <v>105</v>
      </c>
      <c r="M12">
        <v>12</v>
      </c>
    </row>
    <row r="13" spans="1:13" x14ac:dyDescent="0.35">
      <c r="A13" t="s">
        <v>105</v>
      </c>
      <c r="B13" t="s">
        <v>100</v>
      </c>
      <c r="C13" t="s">
        <v>74</v>
      </c>
      <c r="D13">
        <v>14</v>
      </c>
      <c r="J13" t="s">
        <v>74</v>
      </c>
      <c r="K13" t="s">
        <v>100</v>
      </c>
      <c r="L13" t="s">
        <v>105</v>
      </c>
      <c r="M13">
        <v>14</v>
      </c>
    </row>
    <row r="14" spans="1:13" x14ac:dyDescent="0.35">
      <c r="A14" t="s">
        <v>105</v>
      </c>
      <c r="B14" t="s">
        <v>101</v>
      </c>
      <c r="C14" t="s">
        <v>7</v>
      </c>
      <c r="D14">
        <v>18</v>
      </c>
      <c r="J14" t="s">
        <v>7</v>
      </c>
      <c r="K14" t="s">
        <v>101</v>
      </c>
      <c r="L14" t="s">
        <v>105</v>
      </c>
      <c r="M14">
        <v>18</v>
      </c>
    </row>
    <row r="15" spans="1:13" x14ac:dyDescent="0.35">
      <c r="A15" t="s">
        <v>105</v>
      </c>
      <c r="B15" t="s">
        <v>101</v>
      </c>
      <c r="C15" t="s">
        <v>74</v>
      </c>
      <c r="D15">
        <v>20</v>
      </c>
      <c r="J15" t="s">
        <v>74</v>
      </c>
      <c r="K15" t="s">
        <v>101</v>
      </c>
      <c r="L15" t="s">
        <v>105</v>
      </c>
      <c r="M15">
        <v>20</v>
      </c>
    </row>
    <row r="16" spans="1:13" x14ac:dyDescent="0.35">
      <c r="A16" t="s">
        <v>105</v>
      </c>
      <c r="B16" t="s">
        <v>101</v>
      </c>
      <c r="C16" t="s">
        <v>88</v>
      </c>
      <c r="D16">
        <v>17</v>
      </c>
      <c r="J16" t="s">
        <v>88</v>
      </c>
      <c r="K16" t="s">
        <v>101</v>
      </c>
      <c r="L16" t="s">
        <v>105</v>
      </c>
      <c r="M16">
        <v>17</v>
      </c>
    </row>
  </sheetData>
  <sortState ref="A2:D16">
    <sortCondition ref="A2:A16"/>
    <sortCondition ref="B2:B16"/>
  </sortState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EB96B-FFC6-4299-A50C-9FC66BE1637A}">
  <dimension ref="A1:G2"/>
  <sheetViews>
    <sheetView workbookViewId="0">
      <selection activeCell="J9" sqref="J9"/>
    </sheetView>
  </sheetViews>
  <sheetFormatPr defaultRowHeight="15.5" x14ac:dyDescent="0.35"/>
  <sheetData>
    <row r="1" spans="1:7" x14ac:dyDescent="0.35">
      <c r="B1" s="12" t="s">
        <v>0</v>
      </c>
      <c r="C1" s="12" t="s">
        <v>1</v>
      </c>
      <c r="D1" s="12" t="s">
        <v>2</v>
      </c>
      <c r="E1" s="12" t="s">
        <v>3</v>
      </c>
      <c r="F1" s="12" t="s">
        <v>7</v>
      </c>
      <c r="G1" s="12" t="s">
        <v>74</v>
      </c>
    </row>
    <row r="2" spans="1:7" x14ac:dyDescent="0.35">
      <c r="A2" s="12" t="s">
        <v>106</v>
      </c>
      <c r="B2">
        <f t="shared" ref="B2:G4" ca="1" si="0">RANDBETWEEN(10,16)</f>
        <v>12</v>
      </c>
      <c r="C2">
        <v>-3</v>
      </c>
      <c r="D2">
        <f t="shared" ca="1" si="0"/>
        <v>12</v>
      </c>
      <c r="E2">
        <v>-6</v>
      </c>
      <c r="F2">
        <f t="shared" ca="1" si="0"/>
        <v>12</v>
      </c>
      <c r="G2">
        <f t="shared" ca="1" si="0"/>
        <v>16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3"/>
  <dimension ref="A1:H51"/>
  <sheetViews>
    <sheetView workbookViewId="0">
      <selection activeCell="H3" sqref="H3"/>
    </sheetView>
  </sheetViews>
  <sheetFormatPr defaultRowHeight="15.5" x14ac:dyDescent="0.35"/>
  <cols>
    <col min="1" max="1" width="9.75" bestFit="1" customWidth="1"/>
    <col min="5" max="5" width="12.25" bestFit="1" customWidth="1"/>
    <col min="6" max="6" width="5.25" customWidth="1"/>
    <col min="7" max="7" width="12.58203125" customWidth="1"/>
    <col min="8" max="8" width="12.25" customWidth="1"/>
  </cols>
  <sheetData>
    <row r="1" spans="1:8" x14ac:dyDescent="0.35">
      <c r="A1" s="22" t="s">
        <v>56</v>
      </c>
      <c r="B1" s="22"/>
      <c r="C1" s="22"/>
      <c r="D1" s="22"/>
      <c r="E1" s="22"/>
      <c r="G1" s="22" t="s">
        <v>55</v>
      </c>
      <c r="H1" s="22"/>
    </row>
    <row r="2" spans="1:8" x14ac:dyDescent="0.35">
      <c r="A2" s="12" t="s">
        <v>54</v>
      </c>
      <c r="B2" s="12" t="s">
        <v>53</v>
      </c>
      <c r="C2" s="12" t="s">
        <v>52</v>
      </c>
      <c r="D2" s="12" t="s">
        <v>51</v>
      </c>
      <c r="E2" s="12" t="s">
        <v>50</v>
      </c>
      <c r="G2" s="12" t="s">
        <v>50</v>
      </c>
      <c r="H2" s="12" t="s">
        <v>49</v>
      </c>
    </row>
    <row r="3" spans="1:8" x14ac:dyDescent="0.35">
      <c r="A3" s="10">
        <v>42449</v>
      </c>
      <c r="B3" t="s">
        <v>43</v>
      </c>
      <c r="C3" s="9">
        <v>0.56944444444444442</v>
      </c>
      <c r="D3" s="9">
        <v>0.62986111111111109</v>
      </c>
      <c r="E3" s="9">
        <f>D3-C3</f>
        <v>6.0416666666666674E-2</v>
      </c>
      <c r="F3" s="11"/>
      <c r="G3" s="9">
        <v>6.0416666666666674E-2</v>
      </c>
      <c r="H3" s="11">
        <f>COUNTIF($E$3:$E$51,G3)</f>
        <v>4</v>
      </c>
    </row>
    <row r="4" spans="1:8" x14ac:dyDescent="0.35">
      <c r="A4" s="10">
        <v>42485</v>
      </c>
      <c r="B4" t="s">
        <v>43</v>
      </c>
      <c r="C4" s="9">
        <v>0.42986111111111108</v>
      </c>
      <c r="D4" s="9">
        <v>0.5</v>
      </c>
      <c r="E4" s="9">
        <f t="shared" ref="E4:E51" si="0">D4-C4</f>
        <v>7.0138888888888917E-2</v>
      </c>
      <c r="F4" s="11"/>
      <c r="G4" s="9">
        <v>7.0138888888888917E-2</v>
      </c>
      <c r="H4" s="11">
        <f t="shared" ref="H4:H20" si="1">COUNTIF($E$3:$E$51,G4)</f>
        <v>9</v>
      </c>
    </row>
    <row r="5" spans="1:8" x14ac:dyDescent="0.35">
      <c r="A5" s="10">
        <v>42426</v>
      </c>
      <c r="B5" t="s">
        <v>44</v>
      </c>
      <c r="C5" s="9">
        <v>0.51944444444444449</v>
      </c>
      <c r="D5" s="9">
        <v>0.56944444444444442</v>
      </c>
      <c r="E5" s="9">
        <f t="shared" si="0"/>
        <v>4.9999999999999933E-2</v>
      </c>
      <c r="F5" s="11"/>
      <c r="G5" s="9">
        <v>4.9999999999999933E-2</v>
      </c>
      <c r="H5" s="11">
        <f t="shared" si="1"/>
        <v>6</v>
      </c>
    </row>
    <row r="6" spans="1:8" x14ac:dyDescent="0.35">
      <c r="A6" s="10">
        <v>42461</v>
      </c>
      <c r="B6" t="s">
        <v>48</v>
      </c>
      <c r="C6" s="9">
        <v>0.40972222222222227</v>
      </c>
      <c r="D6" s="9">
        <v>0.47986111111111113</v>
      </c>
      <c r="E6" s="9">
        <f t="shared" si="0"/>
        <v>7.0138888888888862E-2</v>
      </c>
      <c r="G6" s="9">
        <v>7.0138888888888862E-2</v>
      </c>
      <c r="H6" s="11">
        <f t="shared" si="1"/>
        <v>9</v>
      </c>
    </row>
    <row r="7" spans="1:8" x14ac:dyDescent="0.35">
      <c r="A7" s="10">
        <v>42460</v>
      </c>
      <c r="B7" t="s">
        <v>41</v>
      </c>
      <c r="C7" s="9">
        <v>0.6</v>
      </c>
      <c r="D7" s="9">
        <v>0.64583333333333337</v>
      </c>
      <c r="E7" s="9">
        <f t="shared" si="0"/>
        <v>4.5833333333333393E-2</v>
      </c>
      <c r="G7" s="9">
        <v>4.5833333333333393E-2</v>
      </c>
      <c r="H7" s="11">
        <f t="shared" si="1"/>
        <v>1</v>
      </c>
    </row>
    <row r="8" spans="1:8" x14ac:dyDescent="0.35">
      <c r="A8" s="10">
        <v>42488</v>
      </c>
      <c r="B8" t="s">
        <v>42</v>
      </c>
      <c r="C8" s="9">
        <v>0.56944444444444442</v>
      </c>
      <c r="D8" s="9">
        <v>0.61944444444444446</v>
      </c>
      <c r="E8" s="9">
        <f t="shared" si="0"/>
        <v>5.0000000000000044E-2</v>
      </c>
      <c r="G8" s="9">
        <v>5.0000000000000044E-2</v>
      </c>
      <c r="H8" s="11">
        <f t="shared" si="1"/>
        <v>4</v>
      </c>
    </row>
    <row r="9" spans="1:8" x14ac:dyDescent="0.35">
      <c r="A9" s="10">
        <v>42445</v>
      </c>
      <c r="B9" t="s">
        <v>41</v>
      </c>
      <c r="C9" s="9">
        <v>0.40972222222222227</v>
      </c>
      <c r="D9" s="9">
        <v>0.47986111111111113</v>
      </c>
      <c r="E9" s="9">
        <f t="shared" si="0"/>
        <v>7.0138888888888862E-2</v>
      </c>
      <c r="G9" s="9">
        <v>3.9583333333333415E-2</v>
      </c>
      <c r="H9" s="11">
        <f t="shared" si="1"/>
        <v>1</v>
      </c>
    </row>
    <row r="10" spans="1:8" x14ac:dyDescent="0.35">
      <c r="A10" s="10">
        <v>42475</v>
      </c>
      <c r="B10" t="s">
        <v>48</v>
      </c>
      <c r="C10" s="9">
        <v>0.42986111111111108</v>
      </c>
      <c r="D10" s="9">
        <v>0.4694444444444445</v>
      </c>
      <c r="E10" s="9">
        <f t="shared" si="0"/>
        <v>3.9583333333333415E-2</v>
      </c>
      <c r="G10" s="9">
        <v>5.9722222222222232E-2</v>
      </c>
      <c r="H10" s="11">
        <f t="shared" si="1"/>
        <v>10</v>
      </c>
    </row>
    <row r="11" spans="1:8" x14ac:dyDescent="0.35">
      <c r="A11" s="10">
        <v>42451</v>
      </c>
      <c r="B11" t="s">
        <v>45</v>
      </c>
      <c r="C11" s="9">
        <v>0.55972222222222223</v>
      </c>
      <c r="D11" s="9">
        <v>0.61944444444444446</v>
      </c>
      <c r="E11" s="9">
        <f t="shared" si="0"/>
        <v>5.9722222222222232E-2</v>
      </c>
      <c r="G11" s="9">
        <v>4.0277777777777746E-2</v>
      </c>
      <c r="H11" s="11">
        <f t="shared" si="1"/>
        <v>6</v>
      </c>
    </row>
    <row r="12" spans="1:8" x14ac:dyDescent="0.35">
      <c r="A12" s="10">
        <v>42477</v>
      </c>
      <c r="B12" t="s">
        <v>41</v>
      </c>
      <c r="C12" s="9">
        <v>0.4597222222222222</v>
      </c>
      <c r="D12" s="9">
        <v>0.52986111111111112</v>
      </c>
      <c r="E12" s="9">
        <f t="shared" si="0"/>
        <v>7.0138888888888917E-2</v>
      </c>
      <c r="G12" s="9">
        <v>7.0138888888888973E-2</v>
      </c>
      <c r="H12" s="11">
        <f t="shared" si="1"/>
        <v>1</v>
      </c>
    </row>
    <row r="13" spans="1:8" x14ac:dyDescent="0.35">
      <c r="A13" s="10">
        <v>42455</v>
      </c>
      <c r="B13" t="s">
        <v>45</v>
      </c>
      <c r="C13" s="9">
        <v>0.61944444444444446</v>
      </c>
      <c r="D13" s="9">
        <v>0.65972222222222221</v>
      </c>
      <c r="E13" s="9">
        <f t="shared" si="0"/>
        <v>4.0277777777777746E-2</v>
      </c>
      <c r="G13" s="9">
        <v>5.2777777777777812E-2</v>
      </c>
      <c r="H13" s="11">
        <f t="shared" si="1"/>
        <v>1</v>
      </c>
    </row>
    <row r="14" spans="1:8" x14ac:dyDescent="0.35">
      <c r="A14" s="10">
        <v>42439</v>
      </c>
      <c r="B14" t="s">
        <v>42</v>
      </c>
      <c r="C14" s="9">
        <v>0.61944444444444446</v>
      </c>
      <c r="D14" s="9">
        <v>0.65972222222222221</v>
      </c>
      <c r="E14" s="9">
        <f t="shared" si="0"/>
        <v>4.0277777777777746E-2</v>
      </c>
      <c r="G14" s="9">
        <v>6.9444444444444531E-2</v>
      </c>
      <c r="H14" s="11">
        <f t="shared" si="1"/>
        <v>2</v>
      </c>
    </row>
    <row r="15" spans="1:8" x14ac:dyDescent="0.35">
      <c r="A15" s="10">
        <v>42433</v>
      </c>
      <c r="B15" t="s">
        <v>45</v>
      </c>
      <c r="C15" s="9">
        <v>0.50972222222222219</v>
      </c>
      <c r="D15" s="9">
        <v>0.54999999999999993</v>
      </c>
      <c r="E15" s="9">
        <f t="shared" si="0"/>
        <v>4.0277777777777746E-2</v>
      </c>
      <c r="G15" s="9">
        <v>5.555555555555558E-2</v>
      </c>
      <c r="H15" s="11">
        <f t="shared" si="1"/>
        <v>1</v>
      </c>
    </row>
    <row r="16" spans="1:8" x14ac:dyDescent="0.35">
      <c r="A16" s="10">
        <v>42441</v>
      </c>
      <c r="B16" t="s">
        <v>48</v>
      </c>
      <c r="C16" s="9">
        <v>0.60972222222222217</v>
      </c>
      <c r="D16" s="9">
        <v>0.67986111111111114</v>
      </c>
      <c r="E16" s="9">
        <f t="shared" si="0"/>
        <v>7.0138888888888973E-2</v>
      </c>
      <c r="G16" s="9">
        <v>4.9999999999999989E-2</v>
      </c>
      <c r="H16" s="11">
        <f t="shared" si="1"/>
        <v>4</v>
      </c>
    </row>
    <row r="17" spans="1:8" x14ac:dyDescent="0.35">
      <c r="A17" s="10">
        <v>42477</v>
      </c>
      <c r="B17" t="s">
        <v>42</v>
      </c>
      <c r="C17" s="9">
        <v>0.57986111111111105</v>
      </c>
      <c r="D17" s="9">
        <v>0.63263888888888886</v>
      </c>
      <c r="E17" s="9">
        <f t="shared" si="0"/>
        <v>5.2777777777777812E-2</v>
      </c>
      <c r="G17" s="9">
        <v>6.0416666666666619E-2</v>
      </c>
      <c r="H17" s="11">
        <f t="shared" si="1"/>
        <v>1</v>
      </c>
    </row>
    <row r="18" spans="1:8" x14ac:dyDescent="0.35">
      <c r="A18" s="10">
        <v>42433</v>
      </c>
      <c r="B18" t="s">
        <v>48</v>
      </c>
      <c r="C18" s="9">
        <v>0.39999999999999997</v>
      </c>
      <c r="D18" s="9">
        <v>0.4694444444444445</v>
      </c>
      <c r="E18" s="9">
        <f t="shared" si="0"/>
        <v>6.9444444444444531E-2</v>
      </c>
      <c r="G18" s="9">
        <v>5.9722222222222177E-2</v>
      </c>
      <c r="H18" s="11">
        <f t="shared" si="1"/>
        <v>10</v>
      </c>
    </row>
    <row r="19" spans="1:8" x14ac:dyDescent="0.35">
      <c r="A19" s="10">
        <v>42457</v>
      </c>
      <c r="B19" t="s">
        <v>43</v>
      </c>
      <c r="C19" s="9">
        <v>0.4597222222222222</v>
      </c>
      <c r="D19" s="9">
        <v>0.52986111111111112</v>
      </c>
      <c r="E19" s="9">
        <f t="shared" si="0"/>
        <v>7.0138888888888917E-2</v>
      </c>
      <c r="G19" s="9">
        <v>3.9583333333333304E-2</v>
      </c>
      <c r="H19" s="11">
        <f t="shared" si="1"/>
        <v>2</v>
      </c>
    </row>
    <row r="20" spans="1:8" x14ac:dyDescent="0.35">
      <c r="A20" s="10">
        <v>42468</v>
      </c>
      <c r="B20" t="s">
        <v>46</v>
      </c>
      <c r="C20" s="9">
        <v>0.51944444444444449</v>
      </c>
      <c r="D20" s="9">
        <v>0.56944444444444442</v>
      </c>
      <c r="E20" s="9">
        <f t="shared" si="0"/>
        <v>4.9999999999999933E-2</v>
      </c>
      <c r="G20" s="9">
        <v>6.9444444444444475E-2</v>
      </c>
      <c r="H20" s="11">
        <f t="shared" si="1"/>
        <v>2</v>
      </c>
    </row>
    <row r="21" spans="1:8" x14ac:dyDescent="0.35">
      <c r="A21" s="10">
        <v>42419</v>
      </c>
      <c r="B21" t="s">
        <v>45</v>
      </c>
      <c r="C21" s="9">
        <v>0.52986111111111112</v>
      </c>
      <c r="D21" s="9">
        <v>0.57986111111111105</v>
      </c>
      <c r="E21" s="9">
        <f t="shared" si="0"/>
        <v>4.9999999999999933E-2</v>
      </c>
    </row>
    <row r="22" spans="1:8" x14ac:dyDescent="0.35">
      <c r="A22" s="10">
        <v>42490</v>
      </c>
      <c r="B22" t="s">
        <v>48</v>
      </c>
      <c r="C22" s="9">
        <v>0.5</v>
      </c>
      <c r="D22" s="9">
        <v>0.55555555555555558</v>
      </c>
      <c r="E22" s="9">
        <f t="shared" si="0"/>
        <v>5.555555555555558E-2</v>
      </c>
    </row>
    <row r="23" spans="1:8" x14ac:dyDescent="0.35">
      <c r="A23" s="10">
        <v>42467</v>
      </c>
      <c r="B23" t="s">
        <v>48</v>
      </c>
      <c r="C23" s="9">
        <v>0.38958333333333334</v>
      </c>
      <c r="D23" s="9">
        <v>0.4597222222222222</v>
      </c>
      <c r="E23" s="9">
        <f t="shared" si="0"/>
        <v>7.0138888888888862E-2</v>
      </c>
    </row>
    <row r="24" spans="1:8" x14ac:dyDescent="0.35">
      <c r="A24" s="10">
        <v>42404</v>
      </c>
      <c r="B24" t="s">
        <v>42</v>
      </c>
      <c r="C24" s="9">
        <v>0.45</v>
      </c>
      <c r="D24" s="9">
        <v>0.5</v>
      </c>
      <c r="E24" s="9">
        <f t="shared" si="0"/>
        <v>4.9999999999999989E-2</v>
      </c>
    </row>
    <row r="25" spans="1:8" x14ac:dyDescent="0.35">
      <c r="A25" s="10">
        <v>42410</v>
      </c>
      <c r="B25" t="s">
        <v>44</v>
      </c>
      <c r="C25" s="9">
        <v>0.37986111111111115</v>
      </c>
      <c r="D25" s="9">
        <v>0.42986111111111108</v>
      </c>
      <c r="E25" s="9">
        <f t="shared" si="0"/>
        <v>4.9999999999999933E-2</v>
      </c>
    </row>
    <row r="26" spans="1:8" x14ac:dyDescent="0.35">
      <c r="A26" s="10">
        <v>42445</v>
      </c>
      <c r="B26" t="s">
        <v>45</v>
      </c>
      <c r="C26" s="9">
        <v>0.58958333333333335</v>
      </c>
      <c r="D26" s="9">
        <v>0.65972222222222221</v>
      </c>
      <c r="E26" s="9">
        <f t="shared" si="0"/>
        <v>7.0138888888888862E-2</v>
      </c>
    </row>
    <row r="27" spans="1:8" x14ac:dyDescent="0.35">
      <c r="A27" s="10">
        <v>42461</v>
      </c>
      <c r="B27" t="s">
        <v>42</v>
      </c>
      <c r="C27" s="9">
        <v>0.35972222222222222</v>
      </c>
      <c r="D27" s="9">
        <v>0.41944444444444445</v>
      </c>
      <c r="E27" s="9">
        <f t="shared" si="0"/>
        <v>5.9722222222222232E-2</v>
      </c>
    </row>
    <row r="28" spans="1:8" x14ac:dyDescent="0.35">
      <c r="A28" s="10">
        <v>42479</v>
      </c>
      <c r="B28" t="s">
        <v>46</v>
      </c>
      <c r="C28" s="9">
        <v>0.41944444444444445</v>
      </c>
      <c r="D28" s="9">
        <v>0.4597222222222222</v>
      </c>
      <c r="E28" s="9">
        <f t="shared" si="0"/>
        <v>4.0277777777777746E-2</v>
      </c>
    </row>
    <row r="29" spans="1:8" x14ac:dyDescent="0.35">
      <c r="A29" s="10">
        <v>42487</v>
      </c>
      <c r="B29" t="s">
        <v>47</v>
      </c>
      <c r="C29" s="9">
        <v>0.43958333333333338</v>
      </c>
      <c r="D29" s="9">
        <v>0.5</v>
      </c>
      <c r="E29" s="9">
        <f t="shared" si="0"/>
        <v>6.0416666666666619E-2</v>
      </c>
    </row>
    <row r="30" spans="1:8" x14ac:dyDescent="0.35">
      <c r="A30" s="10">
        <v>42403</v>
      </c>
      <c r="B30" t="s">
        <v>43</v>
      </c>
      <c r="C30" s="9">
        <v>0.45</v>
      </c>
      <c r="D30" s="9">
        <v>0.50972222222222219</v>
      </c>
      <c r="E30" s="9">
        <f t="shared" si="0"/>
        <v>5.9722222222222177E-2</v>
      </c>
    </row>
    <row r="31" spans="1:8" x14ac:dyDescent="0.35">
      <c r="A31" s="10">
        <v>42455</v>
      </c>
      <c r="B31" t="s">
        <v>46</v>
      </c>
      <c r="C31" s="9">
        <v>0.51944444444444449</v>
      </c>
      <c r="D31" s="9">
        <v>0.55972222222222223</v>
      </c>
      <c r="E31" s="9">
        <f t="shared" si="0"/>
        <v>4.0277777777777746E-2</v>
      </c>
    </row>
    <row r="32" spans="1:8" x14ac:dyDescent="0.35">
      <c r="A32" s="10">
        <v>42485</v>
      </c>
      <c r="B32" t="s">
        <v>47</v>
      </c>
      <c r="C32" s="9">
        <v>0.38958333333333334</v>
      </c>
      <c r="D32" s="9">
        <v>0.45</v>
      </c>
      <c r="E32" s="9">
        <f t="shared" si="0"/>
        <v>6.0416666666666674E-2</v>
      </c>
    </row>
    <row r="33" spans="1:5" x14ac:dyDescent="0.35">
      <c r="A33" s="10">
        <v>42459</v>
      </c>
      <c r="B33" t="s">
        <v>45</v>
      </c>
      <c r="C33" s="9">
        <v>0.52986111111111112</v>
      </c>
      <c r="D33" s="9">
        <v>0.6</v>
      </c>
      <c r="E33" s="9">
        <f t="shared" si="0"/>
        <v>7.0138888888888862E-2</v>
      </c>
    </row>
    <row r="34" spans="1:5" x14ac:dyDescent="0.35">
      <c r="A34" s="10">
        <v>42458</v>
      </c>
      <c r="B34" t="s">
        <v>43</v>
      </c>
      <c r="C34" s="9">
        <v>0.5</v>
      </c>
      <c r="D34" s="9">
        <v>0.5395833333333333</v>
      </c>
      <c r="E34" s="9">
        <f t="shared" si="0"/>
        <v>3.9583333333333304E-2</v>
      </c>
    </row>
    <row r="35" spans="1:5" x14ac:dyDescent="0.35">
      <c r="A35" s="10">
        <v>42425</v>
      </c>
      <c r="B35" t="s">
        <v>44</v>
      </c>
      <c r="C35" s="9">
        <v>0.5</v>
      </c>
      <c r="D35" s="9">
        <v>0.55972222222222223</v>
      </c>
      <c r="E35" s="9">
        <f t="shared" si="0"/>
        <v>5.9722222222222232E-2</v>
      </c>
    </row>
    <row r="36" spans="1:5" x14ac:dyDescent="0.35">
      <c r="A36" s="10">
        <v>42451</v>
      </c>
      <c r="B36" t="s">
        <v>43</v>
      </c>
      <c r="C36" s="9">
        <v>0.55972222222222223</v>
      </c>
      <c r="D36" s="9">
        <v>0.61944444444444446</v>
      </c>
      <c r="E36" s="9">
        <f t="shared" si="0"/>
        <v>5.9722222222222232E-2</v>
      </c>
    </row>
    <row r="37" spans="1:5" x14ac:dyDescent="0.35">
      <c r="A37" s="10">
        <v>42415</v>
      </c>
      <c r="B37" t="s">
        <v>43</v>
      </c>
      <c r="C37" s="9">
        <v>0.35972222222222222</v>
      </c>
      <c r="D37" s="9">
        <v>0.41944444444444445</v>
      </c>
      <c r="E37" s="9">
        <f t="shared" si="0"/>
        <v>5.9722222222222232E-2</v>
      </c>
    </row>
    <row r="38" spans="1:5" x14ac:dyDescent="0.35">
      <c r="A38" s="10">
        <v>42480</v>
      </c>
      <c r="B38" t="s">
        <v>42</v>
      </c>
      <c r="C38" s="9">
        <v>0.43958333333333338</v>
      </c>
      <c r="D38" s="9">
        <v>0.47986111111111113</v>
      </c>
      <c r="E38" s="9">
        <f t="shared" si="0"/>
        <v>4.0277777777777746E-2</v>
      </c>
    </row>
    <row r="39" spans="1:5" x14ac:dyDescent="0.35">
      <c r="A39" s="10">
        <v>42439</v>
      </c>
      <c r="B39" t="s">
        <v>45</v>
      </c>
      <c r="C39" s="9">
        <v>0.35000000000000003</v>
      </c>
      <c r="D39" s="9">
        <v>0.40972222222222227</v>
      </c>
      <c r="E39" s="9">
        <f t="shared" si="0"/>
        <v>5.9722222222222232E-2</v>
      </c>
    </row>
    <row r="40" spans="1:5" x14ac:dyDescent="0.35">
      <c r="A40" s="10">
        <v>42471</v>
      </c>
      <c r="B40" t="s">
        <v>45</v>
      </c>
      <c r="C40" s="9">
        <v>0.62986111111111109</v>
      </c>
      <c r="D40" s="9">
        <v>0.67986111111111114</v>
      </c>
      <c r="E40" s="9">
        <f t="shared" si="0"/>
        <v>5.0000000000000044E-2</v>
      </c>
    </row>
    <row r="41" spans="1:5" x14ac:dyDescent="0.35">
      <c r="A41" s="10">
        <v>42485</v>
      </c>
      <c r="B41" t="s">
        <v>46</v>
      </c>
      <c r="C41" s="9">
        <v>0.5</v>
      </c>
      <c r="D41" s="9">
        <v>0.55972222222222223</v>
      </c>
      <c r="E41" s="9">
        <f t="shared" si="0"/>
        <v>5.9722222222222232E-2</v>
      </c>
    </row>
    <row r="42" spans="1:5" x14ac:dyDescent="0.35">
      <c r="A42" s="10">
        <v>42431</v>
      </c>
      <c r="B42" t="s">
        <v>45</v>
      </c>
      <c r="C42" s="9">
        <v>0.5395833333333333</v>
      </c>
      <c r="D42" s="9">
        <v>0.6</v>
      </c>
      <c r="E42" s="9">
        <f t="shared" si="0"/>
        <v>6.0416666666666674E-2</v>
      </c>
    </row>
    <row r="43" spans="1:5" x14ac:dyDescent="0.35">
      <c r="A43" s="10">
        <v>42477</v>
      </c>
      <c r="B43" t="s">
        <v>43</v>
      </c>
      <c r="C43" s="9">
        <v>0.52986111111111112</v>
      </c>
      <c r="D43" s="9">
        <v>0.58958333333333335</v>
      </c>
      <c r="E43" s="9">
        <f t="shared" si="0"/>
        <v>5.9722222222222232E-2</v>
      </c>
    </row>
    <row r="44" spans="1:5" x14ac:dyDescent="0.35">
      <c r="A44" s="10">
        <v>42459</v>
      </c>
      <c r="B44" t="s">
        <v>44</v>
      </c>
      <c r="C44" s="9">
        <v>0.51944444444444449</v>
      </c>
      <c r="D44" s="9">
        <v>0.58958333333333335</v>
      </c>
      <c r="E44" s="9">
        <f t="shared" si="0"/>
        <v>7.0138888888888862E-2</v>
      </c>
    </row>
    <row r="45" spans="1:5" x14ac:dyDescent="0.35">
      <c r="A45" s="10">
        <v>42423</v>
      </c>
      <c r="B45" t="s">
        <v>42</v>
      </c>
      <c r="C45" s="9">
        <v>0.52986111111111112</v>
      </c>
      <c r="D45" s="9">
        <v>0.56944444444444442</v>
      </c>
      <c r="E45" s="9">
        <f t="shared" si="0"/>
        <v>3.9583333333333304E-2</v>
      </c>
    </row>
    <row r="46" spans="1:5" x14ac:dyDescent="0.35">
      <c r="A46" s="10">
        <v>42423</v>
      </c>
      <c r="B46" t="s">
        <v>45</v>
      </c>
      <c r="C46" s="9">
        <v>0.56944444444444442</v>
      </c>
      <c r="D46" s="9">
        <v>0.61944444444444446</v>
      </c>
      <c r="E46" s="9">
        <f t="shared" si="0"/>
        <v>5.0000000000000044E-2</v>
      </c>
    </row>
    <row r="47" spans="1:5" x14ac:dyDescent="0.35">
      <c r="A47" s="10">
        <v>42462</v>
      </c>
      <c r="B47" t="s">
        <v>44</v>
      </c>
      <c r="C47" s="9">
        <v>0.55972222222222223</v>
      </c>
      <c r="D47" s="9">
        <v>0.60972222222222217</v>
      </c>
      <c r="E47" s="9">
        <f t="shared" si="0"/>
        <v>4.9999999999999933E-2</v>
      </c>
    </row>
    <row r="48" spans="1:5" x14ac:dyDescent="0.35">
      <c r="A48" s="10">
        <v>42449</v>
      </c>
      <c r="B48" t="s">
        <v>42</v>
      </c>
      <c r="C48" s="9">
        <v>0.58958333333333335</v>
      </c>
      <c r="D48" s="9">
        <v>0.65</v>
      </c>
      <c r="E48" s="9">
        <f t="shared" si="0"/>
        <v>6.0416666666666674E-2</v>
      </c>
    </row>
    <row r="49" spans="1:5" x14ac:dyDescent="0.35">
      <c r="A49" s="10">
        <v>42475</v>
      </c>
      <c r="B49" t="s">
        <v>43</v>
      </c>
      <c r="C49" s="9">
        <v>0.45</v>
      </c>
      <c r="D49" s="9">
        <v>0.51944444444444449</v>
      </c>
      <c r="E49" s="9">
        <f t="shared" si="0"/>
        <v>6.9444444444444475E-2</v>
      </c>
    </row>
    <row r="50" spans="1:5" x14ac:dyDescent="0.35">
      <c r="A50" s="10">
        <v>42455</v>
      </c>
      <c r="B50" t="s">
        <v>42</v>
      </c>
      <c r="C50" s="9">
        <v>0.40972222222222227</v>
      </c>
      <c r="D50" s="9">
        <v>0.4597222222222222</v>
      </c>
      <c r="E50" s="9">
        <f t="shared" si="0"/>
        <v>4.9999999999999933E-2</v>
      </c>
    </row>
    <row r="51" spans="1:5" x14ac:dyDescent="0.35">
      <c r="A51" s="10">
        <v>42413</v>
      </c>
      <c r="B51" t="s">
        <v>41</v>
      </c>
      <c r="C51" s="9">
        <v>0.52986111111111112</v>
      </c>
      <c r="D51" s="9">
        <v>0.58958333333333335</v>
      </c>
      <c r="E51" s="9">
        <f t="shared" si="0"/>
        <v>5.9722222222222232E-2</v>
      </c>
    </row>
  </sheetData>
  <mergeCells count="2">
    <mergeCell ref="A1:E1"/>
    <mergeCell ref="G1:H1"/>
  </mergeCells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4"/>
  <dimension ref="A1:H12"/>
  <sheetViews>
    <sheetView workbookViewId="0">
      <selection sqref="A1:B1"/>
    </sheetView>
  </sheetViews>
  <sheetFormatPr defaultRowHeight="15.5" x14ac:dyDescent="0.35"/>
  <cols>
    <col min="1" max="1" width="11.08203125" bestFit="1" customWidth="1"/>
    <col min="2" max="2" width="10" bestFit="1" customWidth="1"/>
    <col min="4" max="5" width="12.5" bestFit="1" customWidth="1"/>
    <col min="6" max="6" width="11.5" bestFit="1" customWidth="1"/>
    <col min="7" max="7" width="11" bestFit="1" customWidth="1"/>
    <col min="8" max="8" width="10" bestFit="1" customWidth="1"/>
  </cols>
  <sheetData>
    <row r="1" spans="1:8" x14ac:dyDescent="0.35">
      <c r="A1" s="22" t="s">
        <v>69</v>
      </c>
      <c r="B1" s="22"/>
      <c r="D1" s="22" t="s">
        <v>70</v>
      </c>
      <c r="E1" s="22"/>
      <c r="F1" s="22"/>
      <c r="G1" s="22"/>
      <c r="H1" s="22"/>
    </row>
    <row r="2" spans="1:8" x14ac:dyDescent="0.35">
      <c r="A2" s="12" t="s">
        <v>57</v>
      </c>
      <c r="B2" s="12" t="s">
        <v>58</v>
      </c>
      <c r="D2" s="12" t="s">
        <v>66</v>
      </c>
      <c r="E2" s="12" t="s">
        <v>72</v>
      </c>
      <c r="F2" s="12" t="s">
        <v>73</v>
      </c>
      <c r="G2" s="12" t="s">
        <v>67</v>
      </c>
      <c r="H2" s="12" t="s">
        <v>68</v>
      </c>
    </row>
    <row r="3" spans="1:8" x14ac:dyDescent="0.35">
      <c r="A3" t="s">
        <v>42</v>
      </c>
      <c r="B3" s="13">
        <v>20375</v>
      </c>
      <c r="D3" s="13">
        <f t="shared" ref="D3:D8" si="0">IF(B3&gt;=$B$11,$B$11,B3)</f>
        <v>10000</v>
      </c>
      <c r="E3" s="13">
        <f t="shared" ref="E3:E8" si="1">IF(B3&lt;$B$11,0,IF(B3&gt;=$B$12,$B$12-$B$11,B3-$B$11))</f>
        <v>10375</v>
      </c>
      <c r="F3" s="13">
        <f t="shared" ref="F3:F8" si="2">IF(B3&lt;=$B$12,0,B3-$B$12)</f>
        <v>0</v>
      </c>
      <c r="G3" s="14">
        <f t="shared" ref="G3:G8" si="3">$B$11</f>
        <v>10000</v>
      </c>
      <c r="H3" s="14">
        <f t="shared" ref="H3:H8" si="4">$B$12</f>
        <v>21000</v>
      </c>
    </row>
    <row r="4" spans="1:8" x14ac:dyDescent="0.35">
      <c r="A4" t="s">
        <v>59</v>
      </c>
      <c r="B4" s="13">
        <v>26359</v>
      </c>
      <c r="D4" s="13">
        <f t="shared" si="0"/>
        <v>10000</v>
      </c>
      <c r="E4" s="13">
        <f t="shared" si="1"/>
        <v>11000</v>
      </c>
      <c r="F4" s="13">
        <f t="shared" si="2"/>
        <v>5359</v>
      </c>
      <c r="G4" s="14">
        <f t="shared" si="3"/>
        <v>10000</v>
      </c>
      <c r="H4" s="14">
        <f t="shared" si="4"/>
        <v>21000</v>
      </c>
    </row>
    <row r="5" spans="1:8" x14ac:dyDescent="0.35">
      <c r="A5" t="s">
        <v>60</v>
      </c>
      <c r="B5" s="13">
        <v>9871</v>
      </c>
      <c r="D5" s="13">
        <f t="shared" si="0"/>
        <v>9871</v>
      </c>
      <c r="E5" s="13">
        <f t="shared" si="1"/>
        <v>0</v>
      </c>
      <c r="F5" s="13">
        <f t="shared" si="2"/>
        <v>0</v>
      </c>
      <c r="G5" s="14">
        <f t="shared" si="3"/>
        <v>10000</v>
      </c>
      <c r="H5" s="14">
        <f t="shared" si="4"/>
        <v>21000</v>
      </c>
    </row>
    <row r="6" spans="1:8" x14ac:dyDescent="0.35">
      <c r="A6" t="s">
        <v>61</v>
      </c>
      <c r="B6" s="13">
        <v>19864</v>
      </c>
      <c r="D6" s="13">
        <f t="shared" si="0"/>
        <v>10000</v>
      </c>
      <c r="E6" s="13">
        <f t="shared" si="1"/>
        <v>9864</v>
      </c>
      <c r="F6" s="13">
        <f t="shared" si="2"/>
        <v>0</v>
      </c>
      <c r="G6" s="14">
        <f t="shared" si="3"/>
        <v>10000</v>
      </c>
      <c r="H6" s="14">
        <f t="shared" si="4"/>
        <v>21000</v>
      </c>
    </row>
    <row r="7" spans="1:8" x14ac:dyDescent="0.35">
      <c r="A7" t="s">
        <v>62</v>
      </c>
      <c r="B7" s="13">
        <v>11623</v>
      </c>
      <c r="D7" s="13">
        <f t="shared" si="0"/>
        <v>10000</v>
      </c>
      <c r="E7" s="13">
        <f t="shared" si="1"/>
        <v>1623</v>
      </c>
      <c r="F7" s="13">
        <f t="shared" si="2"/>
        <v>0</v>
      </c>
      <c r="G7" s="14">
        <f t="shared" si="3"/>
        <v>10000</v>
      </c>
      <c r="H7" s="14">
        <f t="shared" si="4"/>
        <v>21000</v>
      </c>
    </row>
    <row r="8" spans="1:8" x14ac:dyDescent="0.35">
      <c r="A8" t="s">
        <v>63</v>
      </c>
      <c r="B8" s="13">
        <v>22700</v>
      </c>
      <c r="D8" s="13">
        <f t="shared" si="0"/>
        <v>10000</v>
      </c>
      <c r="E8" s="13">
        <f t="shared" si="1"/>
        <v>11000</v>
      </c>
      <c r="F8" s="13">
        <f t="shared" si="2"/>
        <v>1700</v>
      </c>
      <c r="G8" s="14">
        <f t="shared" si="3"/>
        <v>10000</v>
      </c>
      <c r="H8" s="14">
        <f t="shared" si="4"/>
        <v>21000</v>
      </c>
    </row>
    <row r="10" spans="1:8" x14ac:dyDescent="0.35">
      <c r="A10" s="22" t="s">
        <v>71</v>
      </c>
      <c r="B10" s="22"/>
    </row>
    <row r="11" spans="1:8" x14ac:dyDescent="0.35">
      <c r="A11" t="s">
        <v>65</v>
      </c>
      <c r="B11" s="13">
        <v>10000</v>
      </c>
    </row>
    <row r="12" spans="1:8" x14ac:dyDescent="0.35">
      <c r="A12" t="s">
        <v>64</v>
      </c>
      <c r="B12" s="13">
        <v>21000</v>
      </c>
    </row>
  </sheetData>
  <mergeCells count="3">
    <mergeCell ref="A1:B1"/>
    <mergeCell ref="D1:H1"/>
    <mergeCell ref="A10:B10"/>
  </mergeCells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1"/>
  <dimension ref="A1:G6"/>
  <sheetViews>
    <sheetView workbookViewId="0">
      <selection activeCell="N36" sqref="N36"/>
    </sheetView>
  </sheetViews>
  <sheetFormatPr defaultRowHeight="15.5" x14ac:dyDescent="0.35"/>
  <sheetData>
    <row r="1" spans="1:7" x14ac:dyDescent="0.35">
      <c r="A1" s="12"/>
      <c r="B1" s="12" t="s">
        <v>0</v>
      </c>
      <c r="C1" s="12" t="s">
        <v>1</v>
      </c>
      <c r="D1" s="12" t="s">
        <v>2</v>
      </c>
      <c r="E1" s="12" t="s">
        <v>3</v>
      </c>
      <c r="F1" s="12" t="s">
        <v>7</v>
      </c>
      <c r="G1" s="12" t="s">
        <v>74</v>
      </c>
    </row>
    <row r="2" spans="1:7" x14ac:dyDescent="0.35">
      <c r="A2" s="12" t="s">
        <v>4</v>
      </c>
      <c r="B2">
        <v>65</v>
      </c>
      <c r="C2">
        <v>30</v>
      </c>
      <c r="D2">
        <v>35</v>
      </c>
      <c r="E2">
        <v>64</v>
      </c>
      <c r="F2">
        <v>79</v>
      </c>
      <c r="G2">
        <v>93</v>
      </c>
    </row>
    <row r="3" spans="1:7" x14ac:dyDescent="0.35">
      <c r="A3" s="12" t="s">
        <v>5</v>
      </c>
      <c r="B3">
        <v>38</v>
      </c>
      <c r="C3">
        <v>45</v>
      </c>
      <c r="D3">
        <v>32</v>
      </c>
      <c r="E3">
        <v>87</v>
      </c>
      <c r="F3">
        <v>58</v>
      </c>
      <c r="G3">
        <v>56</v>
      </c>
    </row>
    <row r="4" spans="1:7" x14ac:dyDescent="0.35">
      <c r="A4" s="15" t="s">
        <v>75</v>
      </c>
      <c r="B4" s="16">
        <f>$C$6</f>
        <v>32</v>
      </c>
      <c r="C4" s="16">
        <f t="shared" ref="C4:G4" si="0">$C$6</f>
        <v>32</v>
      </c>
      <c r="D4" s="16">
        <f t="shared" si="0"/>
        <v>32</v>
      </c>
      <c r="E4" s="16">
        <f t="shared" si="0"/>
        <v>32</v>
      </c>
      <c r="F4" s="16">
        <f t="shared" si="0"/>
        <v>32</v>
      </c>
      <c r="G4" s="16">
        <f t="shared" si="0"/>
        <v>32</v>
      </c>
    </row>
    <row r="6" spans="1:7" x14ac:dyDescent="0.35">
      <c r="A6" s="17" t="s">
        <v>76</v>
      </c>
      <c r="B6" s="17"/>
      <c r="C6">
        <v>32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4" r:id="rId3" name="Spinner 4">
              <controlPr defaultSize="0" autoPict="0">
                <anchor moveWithCells="1" sizeWithCells="1">
                  <from>
                    <xdr:col>3</xdr:col>
                    <xdr:colOff>12700</xdr:colOff>
                    <xdr:row>5</xdr:row>
                    <xdr:rowOff>12700</xdr:rowOff>
                  </from>
                  <to>
                    <xdr:col>3</xdr:col>
                    <xdr:colOff>400050</xdr:colOff>
                    <xdr:row>6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"/>
  <sheetViews>
    <sheetView workbookViewId="0">
      <selection activeCell="L14" sqref="L14"/>
    </sheetView>
  </sheetViews>
  <sheetFormatPr defaultRowHeight="15.5" x14ac:dyDescent="0.35"/>
  <cols>
    <col min="1" max="1" width="11.5" bestFit="1" customWidth="1"/>
    <col min="2" max="4" width="10.33203125" customWidth="1"/>
    <col min="5" max="5" width="14.75" bestFit="1" customWidth="1"/>
  </cols>
  <sheetData>
    <row r="1" spans="1:5" x14ac:dyDescent="0.35">
      <c r="A1" s="22" t="s">
        <v>86</v>
      </c>
      <c r="B1" s="22"/>
      <c r="C1" s="22"/>
      <c r="D1" s="23" t="s">
        <v>87</v>
      </c>
      <c r="E1" s="23"/>
    </row>
    <row r="2" spans="1:5" x14ac:dyDescent="0.35">
      <c r="A2" s="12"/>
      <c r="B2" s="12" t="s">
        <v>79</v>
      </c>
      <c r="C2" s="12" t="s">
        <v>80</v>
      </c>
      <c r="D2" s="12" t="s">
        <v>79</v>
      </c>
      <c r="E2" s="12" t="s">
        <v>84</v>
      </c>
    </row>
    <row r="3" spans="1:5" x14ac:dyDescent="0.35">
      <c r="A3" s="12" t="s">
        <v>81</v>
      </c>
      <c r="B3">
        <v>110</v>
      </c>
      <c r="C3">
        <v>250</v>
      </c>
      <c r="D3">
        <f>-B3</f>
        <v>-110</v>
      </c>
      <c r="E3" t="str">
        <f>A3&amp;": "&amp;B3</f>
        <v>Kosmetika: 110</v>
      </c>
    </row>
    <row r="4" spans="1:5" x14ac:dyDescent="0.35">
      <c r="A4" s="12" t="s">
        <v>82</v>
      </c>
      <c r="B4">
        <v>150</v>
      </c>
      <c r="C4">
        <v>146</v>
      </c>
      <c r="D4">
        <f t="shared" ref="D4:D6" si="0">-B4</f>
        <v>-150</v>
      </c>
      <c r="E4" t="str">
        <f t="shared" ref="E4:E6" si="1">A4&amp;": "&amp;B4</f>
        <v>Prací prostř.: 150</v>
      </c>
    </row>
    <row r="5" spans="1:5" x14ac:dyDescent="0.35">
      <c r="A5" s="12" t="s">
        <v>85</v>
      </c>
      <c r="B5">
        <v>140</v>
      </c>
      <c r="C5">
        <v>199</v>
      </c>
      <c r="D5">
        <f t="shared" si="0"/>
        <v>-140</v>
      </c>
      <c r="E5" t="str">
        <f t="shared" si="1"/>
        <v>Úklid: 140</v>
      </c>
    </row>
    <row r="6" spans="1:5" x14ac:dyDescent="0.35">
      <c r="A6" s="12" t="s">
        <v>83</v>
      </c>
      <c r="B6">
        <v>96</v>
      </c>
      <c r="C6">
        <v>110</v>
      </c>
      <c r="D6">
        <f t="shared" si="0"/>
        <v>-96</v>
      </c>
      <c r="E6" t="str">
        <f t="shared" si="1"/>
        <v>Zubní péče: 96</v>
      </c>
    </row>
  </sheetData>
  <mergeCells count="2">
    <mergeCell ref="A1:C1"/>
    <mergeCell ref="D1:E1"/>
  </mergeCells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3"/>
  <sheetViews>
    <sheetView workbookViewId="0">
      <selection activeCell="B14" sqref="B14"/>
    </sheetView>
  </sheetViews>
  <sheetFormatPr defaultRowHeight="15.5" x14ac:dyDescent="0.35"/>
  <cols>
    <col min="1" max="1" width="7.58203125" customWidth="1"/>
  </cols>
  <sheetData>
    <row r="1" spans="1:4" x14ac:dyDescent="0.35">
      <c r="A1" s="18"/>
      <c r="B1" s="12" t="s">
        <v>4</v>
      </c>
      <c r="C1" s="12" t="s">
        <v>5</v>
      </c>
      <c r="D1" s="12" t="s">
        <v>6</v>
      </c>
    </row>
    <row r="2" spans="1:4" x14ac:dyDescent="0.35">
      <c r="A2" s="18">
        <v>2011</v>
      </c>
      <c r="B2">
        <v>29</v>
      </c>
      <c r="C2">
        <v>30</v>
      </c>
      <c r="D2">
        <v>27</v>
      </c>
    </row>
    <row r="3" spans="1:4" x14ac:dyDescent="0.35">
      <c r="A3" s="18">
        <v>2012</v>
      </c>
      <c r="B3">
        <v>29</v>
      </c>
      <c r="C3">
        <v>27</v>
      </c>
      <c r="D3">
        <v>20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:G18"/>
  <sheetViews>
    <sheetView workbookViewId="0">
      <selection activeCell="D9" sqref="D9"/>
    </sheetView>
  </sheetViews>
  <sheetFormatPr defaultRowHeight="15.5" x14ac:dyDescent="0.35"/>
  <cols>
    <col min="1" max="1" width="3.33203125" bestFit="1" customWidth="1"/>
  </cols>
  <sheetData>
    <row r="1" spans="1:7" x14ac:dyDescent="0.35">
      <c r="B1" s="1"/>
      <c r="C1" s="1" t="s">
        <v>0</v>
      </c>
      <c r="D1" s="1" t="s">
        <v>1</v>
      </c>
      <c r="E1" s="1" t="s">
        <v>2</v>
      </c>
      <c r="F1" s="1" t="s">
        <v>3</v>
      </c>
      <c r="G1" s="1" t="s">
        <v>7</v>
      </c>
    </row>
    <row r="2" spans="1:7" x14ac:dyDescent="0.35">
      <c r="B2" s="1" t="s">
        <v>4</v>
      </c>
      <c r="C2" s="2">
        <v>11</v>
      </c>
      <c r="D2" s="2">
        <v>18</v>
      </c>
      <c r="E2" s="2">
        <v>16</v>
      </c>
      <c r="F2" s="2">
        <v>13</v>
      </c>
      <c r="G2" s="2">
        <v>17</v>
      </c>
    </row>
    <row r="3" spans="1:7" x14ac:dyDescent="0.35">
      <c r="B3" s="1" t="s">
        <v>8</v>
      </c>
      <c r="C3" s="2">
        <v>16</v>
      </c>
      <c r="D3" s="2">
        <v>16</v>
      </c>
      <c r="E3" s="2">
        <v>18</v>
      </c>
      <c r="F3" s="2">
        <v>19</v>
      </c>
      <c r="G3" s="2">
        <v>14</v>
      </c>
    </row>
    <row r="4" spans="1:7" x14ac:dyDescent="0.35">
      <c r="B4" s="1" t="s">
        <v>5</v>
      </c>
      <c r="C4" s="2">
        <v>16</v>
      </c>
      <c r="D4" s="2">
        <v>12</v>
      </c>
      <c r="E4" s="2">
        <v>17</v>
      </c>
      <c r="F4" s="2">
        <v>17</v>
      </c>
      <c r="G4" s="2">
        <v>18</v>
      </c>
    </row>
    <row r="5" spans="1:7" x14ac:dyDescent="0.35">
      <c r="B5" s="1" t="s">
        <v>6</v>
      </c>
      <c r="C5" s="2">
        <v>11</v>
      </c>
      <c r="D5" s="2">
        <v>11</v>
      </c>
      <c r="E5" s="2">
        <v>11</v>
      </c>
      <c r="F5" s="2">
        <v>13</v>
      </c>
      <c r="G5" s="2">
        <v>17</v>
      </c>
    </row>
    <row r="13" spans="1:7" x14ac:dyDescent="0.35">
      <c r="C13" s="19" t="s">
        <v>9</v>
      </c>
      <c r="D13" s="19"/>
      <c r="E13" s="19"/>
      <c r="F13" s="20" t="s">
        <v>10</v>
      </c>
      <c r="G13" s="20"/>
    </row>
    <row r="14" spans="1:7" ht="16" thickBot="1" x14ac:dyDescent="0.4">
      <c r="B14" s="1"/>
      <c r="C14" s="1" t="s">
        <v>0</v>
      </c>
      <c r="D14" s="1" t="s">
        <v>1</v>
      </c>
      <c r="E14" s="1" t="s">
        <v>2</v>
      </c>
      <c r="F14" s="1" t="s">
        <v>3</v>
      </c>
      <c r="G14" s="1" t="s">
        <v>7</v>
      </c>
    </row>
    <row r="15" spans="1:7" ht="23.25" customHeight="1" thickBot="1" x14ac:dyDescent="0.4">
      <c r="A15" s="21" t="s">
        <v>11</v>
      </c>
      <c r="B15" s="1" t="s">
        <v>4</v>
      </c>
      <c r="C15" s="2">
        <v>11</v>
      </c>
      <c r="D15" s="2">
        <v>18</v>
      </c>
      <c r="E15" s="2">
        <v>16</v>
      </c>
      <c r="F15" s="2">
        <v>13</v>
      </c>
      <c r="G15" s="2">
        <v>17</v>
      </c>
    </row>
    <row r="16" spans="1:7" ht="23.25" customHeight="1" thickBot="1" x14ac:dyDescent="0.4">
      <c r="A16" s="21"/>
      <c r="B16" s="1" t="s">
        <v>8</v>
      </c>
      <c r="C16" s="2">
        <v>16</v>
      </c>
      <c r="D16" s="2">
        <v>16</v>
      </c>
      <c r="E16" s="2">
        <v>18</v>
      </c>
      <c r="F16" s="2">
        <v>19</v>
      </c>
      <c r="G16" s="2">
        <v>14</v>
      </c>
    </row>
    <row r="17" spans="1:7" ht="23.25" customHeight="1" thickBot="1" x14ac:dyDescent="0.4">
      <c r="A17" s="21" t="s">
        <v>12</v>
      </c>
      <c r="B17" s="1" t="s">
        <v>5</v>
      </c>
      <c r="C17" s="2">
        <v>16</v>
      </c>
      <c r="D17" s="2">
        <v>12</v>
      </c>
      <c r="E17" s="2">
        <v>17</v>
      </c>
      <c r="F17" s="2">
        <v>17</v>
      </c>
      <c r="G17" s="2">
        <v>18</v>
      </c>
    </row>
    <row r="18" spans="1:7" ht="23.25" customHeight="1" thickBot="1" x14ac:dyDescent="0.4">
      <c r="A18" s="21"/>
      <c r="B18" s="1" t="s">
        <v>6</v>
      </c>
      <c r="C18" s="2">
        <v>11</v>
      </c>
      <c r="D18" s="2">
        <v>11</v>
      </c>
      <c r="E18" s="2">
        <v>11</v>
      </c>
      <c r="F18" s="2">
        <v>13</v>
      </c>
      <c r="G18" s="2">
        <v>17</v>
      </c>
    </row>
  </sheetData>
  <mergeCells count="4">
    <mergeCell ref="C13:E13"/>
    <mergeCell ref="F13:G13"/>
    <mergeCell ref="A15:A16"/>
    <mergeCell ref="A17:A18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0"/>
  <sheetViews>
    <sheetView workbookViewId="0">
      <selection activeCell="H2" sqref="H2:H3"/>
    </sheetView>
  </sheetViews>
  <sheetFormatPr defaultRowHeight="15.5" x14ac:dyDescent="0.35"/>
  <cols>
    <col min="1" max="1" width="9.58203125" customWidth="1"/>
    <col min="2" max="7" width="8.25" customWidth="1"/>
    <col min="8" max="8" width="15.08203125" customWidth="1"/>
  </cols>
  <sheetData>
    <row r="1" spans="1:9" x14ac:dyDescent="0.35">
      <c r="A1" s="12" t="s">
        <v>94</v>
      </c>
      <c r="B1" s="12" t="s">
        <v>88</v>
      </c>
      <c r="C1" s="12" t="s">
        <v>89</v>
      </c>
      <c r="D1" s="12" t="s">
        <v>90</v>
      </c>
      <c r="E1" s="12" t="s">
        <v>91</v>
      </c>
      <c r="F1" s="12" t="s">
        <v>92</v>
      </c>
      <c r="G1" s="12" t="s">
        <v>93</v>
      </c>
    </row>
    <row r="2" spans="1:9" x14ac:dyDescent="0.35">
      <c r="A2" s="12" t="s">
        <v>4</v>
      </c>
      <c r="B2">
        <v>21</v>
      </c>
      <c r="C2">
        <v>20</v>
      </c>
      <c r="D2">
        <v>20</v>
      </c>
      <c r="E2">
        <v>22</v>
      </c>
      <c r="F2">
        <v>-2</v>
      </c>
      <c r="G2">
        <v>18</v>
      </c>
      <c r="H2" s="24"/>
      <c r="I2" t="s">
        <v>96</v>
      </c>
    </row>
    <row r="3" spans="1:9" x14ac:dyDescent="0.35">
      <c r="A3" s="12"/>
      <c r="H3" s="24"/>
    </row>
    <row r="4" spans="1:9" x14ac:dyDescent="0.35">
      <c r="A4" s="12" t="s">
        <v>8</v>
      </c>
      <c r="B4">
        <v>12</v>
      </c>
      <c r="C4">
        <v>16</v>
      </c>
      <c r="D4">
        <v>-5</v>
      </c>
      <c r="E4">
        <v>18</v>
      </c>
      <c r="F4">
        <v>-11</v>
      </c>
      <c r="G4">
        <v>20</v>
      </c>
      <c r="H4" s="24"/>
      <c r="I4" t="s">
        <v>97</v>
      </c>
    </row>
    <row r="5" spans="1:9" x14ac:dyDescent="0.35">
      <c r="A5" s="12"/>
      <c r="H5" s="24"/>
    </row>
    <row r="6" spans="1:9" x14ac:dyDescent="0.35">
      <c r="A6" s="12" t="s">
        <v>95</v>
      </c>
      <c r="B6">
        <v>12</v>
      </c>
      <c r="C6">
        <v>-6</v>
      </c>
      <c r="D6">
        <v>19</v>
      </c>
      <c r="E6">
        <v>-7</v>
      </c>
      <c r="F6">
        <v>19</v>
      </c>
      <c r="G6">
        <v>20</v>
      </c>
      <c r="H6" s="24"/>
      <c r="I6" t="s">
        <v>98</v>
      </c>
    </row>
    <row r="7" spans="1:9" x14ac:dyDescent="0.35">
      <c r="H7" s="24"/>
    </row>
    <row r="9" spans="1:9" x14ac:dyDescent="0.35">
      <c r="A9" s="12"/>
      <c r="H9" s="24"/>
    </row>
    <row r="10" spans="1:9" x14ac:dyDescent="0.35">
      <c r="H10" s="24"/>
    </row>
  </sheetData>
  <mergeCells count="4">
    <mergeCell ref="H2:H3"/>
    <mergeCell ref="H4:H5"/>
    <mergeCell ref="H6:H7"/>
    <mergeCell ref="H9:H10"/>
  </mergeCells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first="1" last="1" negative="1" xr2:uid="{00000000-0003-0000-1100-000003000000}">
          <x14:colorSeries rgb="FF376092"/>
          <x14:colorNegative rgb="FF7030A0"/>
          <x14:colorAxis rgb="FF000000"/>
          <x14:colorMarkers rgb="FFD00000"/>
          <x14:colorFirst rgb="FF0070C0"/>
          <x14:colorLast theme="7" tint="-0.499984740745262"/>
          <x14:colorHigh rgb="FF00B050"/>
          <x14:colorLow rgb="FFFF0000"/>
          <x14:sparklines>
            <x14:sparkline>
              <xm:f>Minigrafy!B9:G9</xm:f>
              <xm:sqref>H9</xm:sqref>
            </x14:sparkline>
          </x14:sparklines>
        </x14:sparklineGroup>
        <x14:sparklineGroup type="stacked" displayEmptyCellsAs="gap" negative="1" xr2:uid="{00000000-0003-0000-11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Minigrafy!B6:G6</xm:f>
              <xm:sqref>H6</xm:sqref>
            </x14:sparkline>
          </x14:sparklines>
        </x14:sparklineGroup>
        <x14:sparklineGroup type="column" displayEmptyCellsAs="gap" xr2:uid="{00000000-0003-0000-1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Minigrafy!B4:G4</xm:f>
              <xm:sqref>H4</xm:sqref>
            </x14:sparkline>
          </x14:sparklines>
        </x14:sparklineGroup>
        <x14:sparklineGroup displayEmptyCellsAs="gap" xr2:uid="{00000000-0003-0000-11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Minigrafy!B2:G2</xm:f>
              <xm:sqref>H2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D4"/>
  <sheetViews>
    <sheetView workbookViewId="0">
      <selection activeCell="C18" sqref="C18"/>
    </sheetView>
  </sheetViews>
  <sheetFormatPr defaultRowHeight="15.5" x14ac:dyDescent="0.35"/>
  <sheetData>
    <row r="1" spans="1:4" x14ac:dyDescent="0.35">
      <c r="B1" t="s">
        <v>4</v>
      </c>
      <c r="C1" t="s">
        <v>5</v>
      </c>
      <c r="D1" t="s">
        <v>6</v>
      </c>
    </row>
    <row r="2" spans="1:4" x14ac:dyDescent="0.35">
      <c r="A2" t="s">
        <v>13</v>
      </c>
      <c r="B2" s="3">
        <v>399</v>
      </c>
      <c r="C2" s="3">
        <v>280</v>
      </c>
      <c r="D2" s="3">
        <v>324</v>
      </c>
    </row>
    <row r="3" spans="1:4" x14ac:dyDescent="0.35">
      <c r="A3" t="s">
        <v>14</v>
      </c>
      <c r="B3" s="3">
        <v>247</v>
      </c>
      <c r="C3" s="3">
        <v>233</v>
      </c>
      <c r="D3" s="3">
        <v>229</v>
      </c>
    </row>
    <row r="4" spans="1:4" x14ac:dyDescent="0.35">
      <c r="A4" t="s">
        <v>15</v>
      </c>
      <c r="B4" s="3">
        <v>205</v>
      </c>
      <c r="C4" s="3">
        <v>343</v>
      </c>
      <c r="D4" s="3">
        <v>247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A2:N5"/>
  <sheetViews>
    <sheetView workbookViewId="0">
      <selection activeCell="A2" sqref="A2"/>
    </sheetView>
  </sheetViews>
  <sheetFormatPr defaultRowHeight="15.5" x14ac:dyDescent="0.35"/>
  <cols>
    <col min="1" max="1" width="18.5" customWidth="1"/>
  </cols>
  <sheetData>
    <row r="2" spans="1:14" x14ac:dyDescent="0.35">
      <c r="A2" s="6" t="s">
        <v>16</v>
      </c>
      <c r="L2" t="s">
        <v>4</v>
      </c>
      <c r="M2" t="s">
        <v>5</v>
      </c>
      <c r="N2" t="s">
        <v>6</v>
      </c>
    </row>
    <row r="3" spans="1:14" x14ac:dyDescent="0.35">
      <c r="A3" s="7" t="s">
        <v>17</v>
      </c>
      <c r="K3" t="s">
        <v>13</v>
      </c>
      <c r="L3" s="3">
        <v>399</v>
      </c>
      <c r="M3" s="3">
        <v>280</v>
      </c>
      <c r="N3" s="3">
        <v>324</v>
      </c>
    </row>
    <row r="4" spans="1:14" x14ac:dyDescent="0.35">
      <c r="A4" s="8" t="s">
        <v>18</v>
      </c>
      <c r="K4" t="s">
        <v>14</v>
      </c>
      <c r="L4" s="3">
        <v>247</v>
      </c>
      <c r="M4" s="3">
        <v>233</v>
      </c>
      <c r="N4" s="3">
        <v>229</v>
      </c>
    </row>
    <row r="5" spans="1:14" x14ac:dyDescent="0.35">
      <c r="K5" t="s">
        <v>15</v>
      </c>
      <c r="L5" s="3">
        <v>205</v>
      </c>
      <c r="M5" s="3">
        <v>343</v>
      </c>
      <c r="N5" s="3">
        <v>247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D4"/>
  <sheetViews>
    <sheetView workbookViewId="0">
      <selection activeCell="N14" sqref="N14"/>
    </sheetView>
  </sheetViews>
  <sheetFormatPr defaultRowHeight="15.5" x14ac:dyDescent="0.35"/>
  <sheetData>
    <row r="1" spans="1:4" x14ac:dyDescent="0.35">
      <c r="B1" t="s">
        <v>4</v>
      </c>
      <c r="C1" t="s">
        <v>5</v>
      </c>
      <c r="D1" t="s">
        <v>6</v>
      </c>
    </row>
    <row r="2" spans="1:4" x14ac:dyDescent="0.35">
      <c r="A2" t="s">
        <v>13</v>
      </c>
      <c r="B2" s="3">
        <v>399</v>
      </c>
      <c r="C2" s="3">
        <v>280</v>
      </c>
      <c r="D2" s="3">
        <v>324</v>
      </c>
    </row>
    <row r="3" spans="1:4" x14ac:dyDescent="0.35">
      <c r="A3" t="s">
        <v>14</v>
      </c>
      <c r="B3" s="3">
        <v>247</v>
      </c>
      <c r="C3" s="3">
        <v>233</v>
      </c>
      <c r="D3" s="3">
        <v>229</v>
      </c>
    </row>
    <row r="4" spans="1:4" x14ac:dyDescent="0.35">
      <c r="A4" t="s">
        <v>15</v>
      </c>
      <c r="B4" s="3">
        <v>205</v>
      </c>
      <c r="C4" s="3">
        <v>343</v>
      </c>
      <c r="D4" s="3">
        <v>247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D13"/>
  <sheetViews>
    <sheetView workbookViewId="0">
      <selection sqref="A1:D4"/>
    </sheetView>
  </sheetViews>
  <sheetFormatPr defaultRowHeight="15.5" x14ac:dyDescent="0.35"/>
  <sheetData>
    <row r="1" spans="1:4" x14ac:dyDescent="0.35">
      <c r="B1" t="s">
        <v>4</v>
      </c>
      <c r="C1" t="s">
        <v>5</v>
      </c>
      <c r="D1" t="s">
        <v>6</v>
      </c>
    </row>
    <row r="2" spans="1:4" x14ac:dyDescent="0.35">
      <c r="A2" t="s">
        <v>13</v>
      </c>
      <c r="B2" s="3">
        <v>399</v>
      </c>
      <c r="C2" s="3">
        <v>280</v>
      </c>
      <c r="D2" s="3">
        <v>324</v>
      </c>
    </row>
    <row r="3" spans="1:4" x14ac:dyDescent="0.35">
      <c r="A3" t="s">
        <v>14</v>
      </c>
      <c r="B3" s="3">
        <v>247</v>
      </c>
      <c r="C3" s="3">
        <v>233</v>
      </c>
      <c r="D3" s="3">
        <v>229</v>
      </c>
    </row>
    <row r="4" spans="1:4" x14ac:dyDescent="0.35">
      <c r="A4" t="s">
        <v>15</v>
      </c>
      <c r="B4" s="3">
        <v>205</v>
      </c>
      <c r="C4" s="3">
        <v>343</v>
      </c>
      <c r="D4" s="3">
        <v>247</v>
      </c>
    </row>
    <row r="10" spans="1:4" x14ac:dyDescent="0.35">
      <c r="B10" t="s">
        <v>19</v>
      </c>
      <c r="C10" t="s">
        <v>20</v>
      </c>
      <c r="D10" t="s">
        <v>21</v>
      </c>
    </row>
    <row r="11" spans="1:4" x14ac:dyDescent="0.35">
      <c r="A11" t="s">
        <v>13</v>
      </c>
      <c r="B11" s="3">
        <v>942</v>
      </c>
      <c r="C11" s="3">
        <v>850</v>
      </c>
      <c r="D11" s="3">
        <v>795</v>
      </c>
    </row>
    <row r="12" spans="1:4" x14ac:dyDescent="0.35">
      <c r="A12" t="s">
        <v>14</v>
      </c>
      <c r="B12" s="3">
        <v>545</v>
      </c>
      <c r="C12" s="3">
        <v>733</v>
      </c>
      <c r="D12" s="3">
        <v>802</v>
      </c>
    </row>
    <row r="13" spans="1:4" x14ac:dyDescent="0.35">
      <c r="A13" t="s">
        <v>15</v>
      </c>
      <c r="B13" s="3">
        <v>685</v>
      </c>
      <c r="C13" s="3">
        <v>830</v>
      </c>
      <c r="D13" s="3">
        <v>569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8"/>
  <dimension ref="A1:D7"/>
  <sheetViews>
    <sheetView workbookViewId="0"/>
  </sheetViews>
  <sheetFormatPr defaultRowHeight="15.5" x14ac:dyDescent="0.35"/>
  <sheetData>
    <row r="1" spans="1:4" x14ac:dyDescent="0.35">
      <c r="B1" t="s">
        <v>22</v>
      </c>
      <c r="C1" t="s">
        <v>23</v>
      </c>
      <c r="D1" t="s">
        <v>24</v>
      </c>
    </row>
    <row r="2" spans="1:4" x14ac:dyDescent="0.35">
      <c r="A2" t="s">
        <v>4</v>
      </c>
      <c r="B2">
        <v>25</v>
      </c>
      <c r="C2">
        <v>23</v>
      </c>
      <c r="D2">
        <v>23</v>
      </c>
    </row>
    <row r="3" spans="1:4" x14ac:dyDescent="0.35">
      <c r="A3" t="s">
        <v>25</v>
      </c>
      <c r="B3">
        <v>19</v>
      </c>
      <c r="C3">
        <v>11</v>
      </c>
      <c r="D3">
        <v>16</v>
      </c>
    </row>
    <row r="4" spans="1:4" x14ac:dyDescent="0.35">
      <c r="A4" t="s">
        <v>20</v>
      </c>
      <c r="B4">
        <v>21</v>
      </c>
      <c r="C4">
        <v>24</v>
      </c>
      <c r="D4">
        <v>18</v>
      </c>
    </row>
    <row r="5" spans="1:4" x14ac:dyDescent="0.35">
      <c r="A5" t="s">
        <v>26</v>
      </c>
      <c r="B5">
        <v>21</v>
      </c>
      <c r="C5">
        <v>21</v>
      </c>
      <c r="D5">
        <v>15</v>
      </c>
    </row>
    <row r="6" spans="1:4" x14ac:dyDescent="0.35">
      <c r="A6" t="s">
        <v>27</v>
      </c>
      <c r="B6">
        <v>22</v>
      </c>
      <c r="C6">
        <v>21</v>
      </c>
      <c r="D6">
        <v>12</v>
      </c>
    </row>
    <row r="7" spans="1:4" x14ac:dyDescent="0.35">
      <c r="A7" t="s">
        <v>21</v>
      </c>
      <c r="B7">
        <v>22</v>
      </c>
      <c r="C7">
        <v>14</v>
      </c>
      <c r="D7">
        <v>11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/>
  <dimension ref="A1:D4"/>
  <sheetViews>
    <sheetView workbookViewId="0"/>
  </sheetViews>
  <sheetFormatPr defaultRowHeight="15.5" x14ac:dyDescent="0.35"/>
  <cols>
    <col min="1" max="1" width="18.08203125" bestFit="1" customWidth="1"/>
  </cols>
  <sheetData>
    <row r="1" spans="1:4" x14ac:dyDescent="0.35">
      <c r="B1" t="s">
        <v>31</v>
      </c>
      <c r="C1" t="s">
        <v>32</v>
      </c>
      <c r="D1" t="s">
        <v>33</v>
      </c>
    </row>
    <row r="2" spans="1:4" x14ac:dyDescent="0.35">
      <c r="A2" t="s">
        <v>34</v>
      </c>
      <c r="B2">
        <v>25</v>
      </c>
      <c r="C2">
        <v>23</v>
      </c>
      <c r="D2">
        <v>23</v>
      </c>
    </row>
    <row r="3" spans="1:4" x14ac:dyDescent="0.35">
      <c r="A3" t="s">
        <v>35</v>
      </c>
      <c r="B3">
        <v>28</v>
      </c>
      <c r="C3">
        <v>29</v>
      </c>
      <c r="D3">
        <v>28</v>
      </c>
    </row>
    <row r="4" spans="1:4" x14ac:dyDescent="0.35">
      <c r="A4" t="s">
        <v>30</v>
      </c>
      <c r="B4">
        <v>20</v>
      </c>
      <c r="C4">
        <v>21</v>
      </c>
      <c r="D4">
        <v>22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10"/>
  <dimension ref="A1:G6"/>
  <sheetViews>
    <sheetView workbookViewId="0">
      <selection activeCell="G2" sqref="G2"/>
    </sheetView>
  </sheetViews>
  <sheetFormatPr defaultRowHeight="15.5" x14ac:dyDescent="0.35"/>
  <sheetData>
    <row r="1" spans="1:7" x14ac:dyDescent="0.35">
      <c r="B1" t="s">
        <v>0</v>
      </c>
      <c r="C1" t="s">
        <v>1</v>
      </c>
      <c r="D1" t="s">
        <v>2</v>
      </c>
    </row>
    <row r="2" spans="1:7" x14ac:dyDescent="0.35">
      <c r="A2" s="4" t="s">
        <v>36</v>
      </c>
      <c r="B2" s="4">
        <f>$G$2</f>
        <v>31</v>
      </c>
      <c r="C2" s="4">
        <f t="shared" ref="C2:D2" si="0">$G$2</f>
        <v>31</v>
      </c>
      <c r="D2" s="4">
        <f t="shared" si="0"/>
        <v>31</v>
      </c>
      <c r="F2" t="s">
        <v>36</v>
      </c>
      <c r="G2">
        <v>31</v>
      </c>
    </row>
    <row r="3" spans="1:7" x14ac:dyDescent="0.35">
      <c r="A3" s="5" t="s">
        <v>37</v>
      </c>
      <c r="B3" s="5">
        <f t="shared" ref="B3:D3" si="1">$G$3</f>
        <v>20</v>
      </c>
      <c r="C3" s="5">
        <f t="shared" si="1"/>
        <v>20</v>
      </c>
      <c r="D3" s="5">
        <f t="shared" si="1"/>
        <v>20</v>
      </c>
      <c r="F3" t="s">
        <v>37</v>
      </c>
      <c r="G3">
        <v>20</v>
      </c>
    </row>
    <row r="4" spans="1:7" x14ac:dyDescent="0.35">
      <c r="A4" t="s">
        <v>38</v>
      </c>
      <c r="B4">
        <v>35</v>
      </c>
      <c r="C4">
        <v>20</v>
      </c>
      <c r="D4">
        <v>19</v>
      </c>
    </row>
    <row r="5" spans="1:7" x14ac:dyDescent="0.35">
      <c r="A5" t="s">
        <v>39</v>
      </c>
      <c r="B5">
        <v>35</v>
      </c>
      <c r="C5">
        <v>28</v>
      </c>
      <c r="D5">
        <v>25</v>
      </c>
    </row>
    <row r="6" spans="1:7" x14ac:dyDescent="0.35">
      <c r="A6" t="s">
        <v>40</v>
      </c>
      <c r="B6">
        <v>31</v>
      </c>
      <c r="C6">
        <v>25</v>
      </c>
      <c r="D6">
        <v>35</v>
      </c>
    </row>
  </sheetData>
  <dataValidations count="2">
    <dataValidation type="whole" allowBlank="1" showInputMessage="1" showErrorMessage="1" errorTitle="Chybná hodnota" error="Hodnota horní meze musí být větší než hodnota dolní meze a nesmí přesáhnout hodnotu 35." sqref="G2" xr:uid="{00000000-0002-0000-0800-000000000000}">
      <formula1>G3+1</formula1>
      <formula2>35</formula2>
    </dataValidation>
    <dataValidation type="whole" allowBlank="1" showInputMessage="1" showErrorMessage="1" errorTitle="Chybná hodnota" error="Hodnota dolní meze je celé číslo větší než 1 a menší než hodnota v poli Horní mez." sqref="G3" xr:uid="{00000000-0002-0000-0800-000001000000}">
      <formula1>1</formula1>
      <formula2>G2-1</formula2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Vytvoření grafu</vt:lpstr>
      <vt:lpstr>Sloučené popisky</vt:lpstr>
      <vt:lpstr>Výplně datové řady</vt:lpstr>
      <vt:lpstr>Popisky dat</vt:lpstr>
      <vt:lpstr>Měřítko na osách</vt:lpstr>
      <vt:lpstr>Šablona grafu</vt:lpstr>
      <vt:lpstr>Stejné barvy</vt:lpstr>
      <vt:lpstr>Odlišné datové řady</vt:lpstr>
      <vt:lpstr>Zobrazení mezí</vt:lpstr>
      <vt:lpstr>Změna šířky sloupce</vt:lpstr>
      <vt:lpstr>Vedlejší osa</vt:lpstr>
      <vt:lpstr>Výsečové grafy</vt:lpstr>
      <vt:lpstr>Vícevrstvý prstencový</vt:lpstr>
      <vt:lpstr>Vodopádový graf</vt:lpstr>
      <vt:lpstr>Histogram</vt:lpstr>
      <vt:lpstr>Barevné rozdělení dat.sloupce</vt:lpstr>
      <vt:lpstr>Přesný odečet hodnoty</vt:lpstr>
      <vt:lpstr>Oboustranný histogram</vt:lpstr>
      <vt:lpstr>Překryvný graf</vt:lpstr>
      <vt:lpstr>Minigrafy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Office 2019</cp:lastModifiedBy>
  <dcterms:created xsi:type="dcterms:W3CDTF">2016-07-23T16:01:56Z</dcterms:created>
  <dcterms:modified xsi:type="dcterms:W3CDTF">2018-12-13T17:36:47Z</dcterms:modified>
</cp:coreProperties>
</file>